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tabRatio="806"/>
  </bookViews>
  <sheets>
    <sheet name="Доходи в розріі ргомад" sheetId="15" r:id="rId1"/>
  </sheets>
  <calcPr calcId="144525"/>
</workbook>
</file>

<file path=xl/calcChain.xml><?xml version="1.0" encoding="utf-8"?>
<calcChain xmlns="http://schemas.openxmlformats.org/spreadsheetml/2006/main">
  <c r="H279" i="15" l="1"/>
  <c r="G279" i="15"/>
  <c r="H278" i="15"/>
  <c r="G278" i="15"/>
  <c r="H277" i="15"/>
  <c r="G277" i="15"/>
  <c r="H276" i="15"/>
  <c r="G276" i="15"/>
  <c r="F275" i="15"/>
  <c r="G275" i="15" s="1"/>
  <c r="E275" i="15"/>
  <c r="D275" i="15"/>
  <c r="H274" i="15"/>
  <c r="G274" i="15"/>
  <c r="H273" i="15"/>
  <c r="G273" i="15"/>
  <c r="H272" i="15"/>
  <c r="G272" i="15"/>
  <c r="H271" i="15"/>
  <c r="G271" i="15"/>
  <c r="F270" i="15"/>
  <c r="E270" i="15"/>
  <c r="D270" i="15"/>
  <c r="H269" i="15"/>
  <c r="G269" i="15"/>
  <c r="H268" i="15"/>
  <c r="G268" i="15"/>
  <c r="H267" i="15"/>
  <c r="G267" i="15"/>
  <c r="H266" i="15"/>
  <c r="F266" i="15"/>
  <c r="E266" i="15"/>
  <c r="D266" i="15"/>
  <c r="H265" i="15"/>
  <c r="G265" i="15"/>
  <c r="H264" i="15"/>
  <c r="G264" i="15"/>
  <c r="H263" i="15"/>
  <c r="G263" i="15"/>
  <c r="H262" i="15"/>
  <c r="G262" i="15"/>
  <c r="F261" i="15"/>
  <c r="H261" i="15" s="1"/>
  <c r="E261" i="15"/>
  <c r="D261" i="15"/>
  <c r="H260" i="15"/>
  <c r="G260" i="15"/>
  <c r="H259" i="15"/>
  <c r="G259" i="15"/>
  <c r="H258" i="15"/>
  <c r="G258" i="15"/>
  <c r="H257" i="15"/>
  <c r="G257" i="15"/>
  <c r="F256" i="15"/>
  <c r="E256" i="15"/>
  <c r="E280" i="15" s="1"/>
  <c r="D256" i="15"/>
  <c r="H252" i="15"/>
  <c r="G252" i="15"/>
  <c r="H251" i="15"/>
  <c r="G251" i="15"/>
  <c r="H250" i="15"/>
  <c r="G250" i="15"/>
  <c r="H249" i="15"/>
  <c r="G249" i="15"/>
  <c r="F248" i="15"/>
  <c r="H248" i="15" s="1"/>
  <c r="E248" i="15"/>
  <c r="D248" i="15"/>
  <c r="H247" i="15"/>
  <c r="G247" i="15"/>
  <c r="H246" i="15"/>
  <c r="G246" i="15"/>
  <c r="H245" i="15"/>
  <c r="G245" i="15"/>
  <c r="H244" i="15"/>
  <c r="G244" i="15"/>
  <c r="F243" i="15"/>
  <c r="E243" i="15"/>
  <c r="D243" i="15"/>
  <c r="H242" i="15"/>
  <c r="G242" i="15"/>
  <c r="H241" i="15"/>
  <c r="G241" i="15"/>
  <c r="H240" i="15"/>
  <c r="G240" i="15"/>
  <c r="H239" i="15"/>
  <c r="G239" i="15"/>
  <c r="F238" i="15"/>
  <c r="G238" i="15" s="1"/>
  <c r="E238" i="15"/>
  <c r="D238" i="15"/>
  <c r="H237" i="15"/>
  <c r="G237" i="15"/>
  <c r="H236" i="15"/>
  <c r="G236" i="15"/>
  <c r="H235" i="15"/>
  <c r="G235" i="15"/>
  <c r="H234" i="15"/>
  <c r="G234" i="15"/>
  <c r="F233" i="15"/>
  <c r="E233" i="15"/>
  <c r="D233" i="15"/>
  <c r="H232" i="15"/>
  <c r="G232" i="15"/>
  <c r="H231" i="15"/>
  <c r="G231" i="15"/>
  <c r="H230" i="15"/>
  <c r="G230" i="15"/>
  <c r="H229" i="15"/>
  <c r="G229" i="15"/>
  <c r="F228" i="15"/>
  <c r="H228" i="15" s="1"/>
  <c r="E228" i="15"/>
  <c r="D228" i="15"/>
  <c r="D253" i="15" s="1"/>
  <c r="H224" i="15"/>
  <c r="G224" i="15"/>
  <c r="H223" i="15"/>
  <c r="G223" i="15"/>
  <c r="H222" i="15"/>
  <c r="G222" i="15"/>
  <c r="H221" i="15"/>
  <c r="G221" i="15"/>
  <c r="F220" i="15"/>
  <c r="E220" i="15"/>
  <c r="D220" i="15"/>
  <c r="H219" i="15"/>
  <c r="G219" i="15"/>
  <c r="H218" i="15"/>
  <c r="G218" i="15"/>
  <c r="H217" i="15"/>
  <c r="G217" i="15"/>
  <c r="H216" i="15"/>
  <c r="G216" i="15"/>
  <c r="G215" i="15"/>
  <c r="F215" i="15"/>
  <c r="E215" i="15"/>
  <c r="D215" i="15"/>
  <c r="H214" i="15"/>
  <c r="G214" i="15"/>
  <c r="H213" i="15"/>
  <c r="G213" i="15"/>
  <c r="H212" i="15"/>
  <c r="G212" i="15"/>
  <c r="H211" i="15"/>
  <c r="G211" i="15"/>
  <c r="F210" i="15"/>
  <c r="G210" i="15" s="1"/>
  <c r="E210" i="15"/>
  <c r="D210" i="15"/>
  <c r="H209" i="15"/>
  <c r="G209" i="15"/>
  <c r="H208" i="15"/>
  <c r="G208" i="15"/>
  <c r="H207" i="15"/>
  <c r="G207" i="15"/>
  <c r="H206" i="15"/>
  <c r="G206" i="15"/>
  <c r="F205" i="15"/>
  <c r="E205" i="15"/>
  <c r="G205" i="15" s="1"/>
  <c r="D205" i="15"/>
  <c r="H204" i="15"/>
  <c r="G204" i="15"/>
  <c r="H203" i="15"/>
  <c r="G203" i="15"/>
  <c r="H202" i="15"/>
  <c r="G202" i="15"/>
  <c r="H201" i="15"/>
  <c r="G201" i="15"/>
  <c r="F200" i="15"/>
  <c r="E200" i="15"/>
  <c r="D200" i="15"/>
  <c r="D225" i="15" s="1"/>
  <c r="H196" i="15"/>
  <c r="G196" i="15"/>
  <c r="H195" i="15"/>
  <c r="G195" i="15"/>
  <c r="H194" i="15"/>
  <c r="G194" i="15"/>
  <c r="H193" i="15"/>
  <c r="G193" i="15"/>
  <c r="F192" i="15"/>
  <c r="E192" i="15"/>
  <c r="D192" i="15"/>
  <c r="H191" i="15"/>
  <c r="G191" i="15"/>
  <c r="H190" i="15"/>
  <c r="G190" i="15"/>
  <c r="H189" i="15"/>
  <c r="G189" i="15"/>
  <c r="H188" i="15"/>
  <c r="G188" i="15"/>
  <c r="F187" i="15"/>
  <c r="H187" i="15" s="1"/>
  <c r="E187" i="15"/>
  <c r="D187" i="15"/>
  <c r="H186" i="15"/>
  <c r="G186" i="15"/>
  <c r="H185" i="15"/>
  <c r="G185" i="15"/>
  <c r="H184" i="15"/>
  <c r="G184" i="15"/>
  <c r="F182" i="15"/>
  <c r="E182" i="15"/>
  <c r="D182" i="15"/>
  <c r="H181" i="15"/>
  <c r="G181" i="15"/>
  <c r="H180" i="15"/>
  <c r="G180" i="15"/>
  <c r="H179" i="15"/>
  <c r="G179" i="15"/>
  <c r="H178" i="15"/>
  <c r="G178" i="15"/>
  <c r="F177" i="15"/>
  <c r="E177" i="15"/>
  <c r="D177" i="15"/>
  <c r="H176" i="15"/>
  <c r="G176" i="15"/>
  <c r="H175" i="15"/>
  <c r="G175" i="15"/>
  <c r="H174" i="15"/>
  <c r="G174" i="15"/>
  <c r="H173" i="15"/>
  <c r="G173" i="15"/>
  <c r="F172" i="15"/>
  <c r="E172" i="15"/>
  <c r="D172" i="15"/>
  <c r="H168" i="15"/>
  <c r="G168" i="15"/>
  <c r="H167" i="15"/>
  <c r="G167" i="15"/>
  <c r="H166" i="15"/>
  <c r="G166" i="15"/>
  <c r="H165" i="15"/>
  <c r="G165" i="15"/>
  <c r="F164" i="15"/>
  <c r="E164" i="15"/>
  <c r="D164" i="15"/>
  <c r="H163" i="15"/>
  <c r="G163" i="15"/>
  <c r="H162" i="15"/>
  <c r="G162" i="15"/>
  <c r="H161" i="15"/>
  <c r="G161" i="15"/>
  <c r="H160" i="15"/>
  <c r="G160" i="15"/>
  <c r="F159" i="15"/>
  <c r="E159" i="15"/>
  <c r="D159" i="15"/>
  <c r="H158" i="15"/>
  <c r="G158" i="15"/>
  <c r="H157" i="15"/>
  <c r="G157" i="15"/>
  <c r="H156" i="15"/>
  <c r="G156" i="15"/>
  <c r="H155" i="15"/>
  <c r="G155" i="15"/>
  <c r="F154" i="15"/>
  <c r="E154" i="15"/>
  <c r="D154" i="15"/>
  <c r="H153" i="15"/>
  <c r="G153" i="15"/>
  <c r="H152" i="15"/>
  <c r="G152" i="15"/>
  <c r="H151" i="15"/>
  <c r="G151" i="15"/>
  <c r="H150" i="15"/>
  <c r="G150" i="15"/>
  <c r="F149" i="15"/>
  <c r="E149" i="15"/>
  <c r="D149" i="15"/>
  <c r="H148" i="15"/>
  <c r="G148" i="15"/>
  <c r="H147" i="15"/>
  <c r="G147" i="15"/>
  <c r="H146" i="15"/>
  <c r="G146" i="15"/>
  <c r="H145" i="15"/>
  <c r="G145" i="15"/>
  <c r="F144" i="15"/>
  <c r="E144" i="15"/>
  <c r="D144" i="15"/>
  <c r="H140" i="15"/>
  <c r="G140" i="15"/>
  <c r="H139" i="15"/>
  <c r="G139" i="15"/>
  <c r="H138" i="15"/>
  <c r="G138" i="15"/>
  <c r="H137" i="15"/>
  <c r="G137" i="15"/>
  <c r="F136" i="15"/>
  <c r="E136" i="15"/>
  <c r="D136" i="15"/>
  <c r="H135" i="15"/>
  <c r="G135" i="15"/>
  <c r="H134" i="15"/>
  <c r="G134" i="15"/>
  <c r="H133" i="15"/>
  <c r="G133" i="15"/>
  <c r="H132" i="15"/>
  <c r="G132" i="15"/>
  <c r="F131" i="15"/>
  <c r="E131" i="15"/>
  <c r="D131" i="15"/>
  <c r="H130" i="15"/>
  <c r="G130" i="15"/>
  <c r="H129" i="15"/>
  <c r="G129" i="15"/>
  <c r="H128" i="15"/>
  <c r="G128" i="15"/>
  <c r="H127" i="15"/>
  <c r="G127" i="15"/>
  <c r="F126" i="15"/>
  <c r="E126" i="15"/>
  <c r="D126" i="15"/>
  <c r="H125" i="15"/>
  <c r="G125" i="15"/>
  <c r="H124" i="15"/>
  <c r="G124" i="15"/>
  <c r="H123" i="15"/>
  <c r="G123" i="15"/>
  <c r="H122" i="15"/>
  <c r="G122" i="15"/>
  <c r="F121" i="15"/>
  <c r="E121" i="15"/>
  <c r="D121" i="15"/>
  <c r="H120" i="15"/>
  <c r="G120" i="15"/>
  <c r="H119" i="15"/>
  <c r="G119" i="15"/>
  <c r="H118" i="15"/>
  <c r="G118" i="15"/>
  <c r="H117" i="15"/>
  <c r="G117" i="15"/>
  <c r="F116" i="15"/>
  <c r="E116" i="15"/>
  <c r="D116" i="15"/>
  <c r="H112" i="15"/>
  <c r="G112" i="15"/>
  <c r="H111" i="15"/>
  <c r="G111" i="15"/>
  <c r="H110" i="15"/>
  <c r="G110" i="15"/>
  <c r="H109" i="15"/>
  <c r="G109" i="15"/>
  <c r="F108" i="15"/>
  <c r="E108" i="15"/>
  <c r="G108" i="15" s="1"/>
  <c r="D108" i="15"/>
  <c r="H107" i="15"/>
  <c r="G107" i="15"/>
  <c r="H106" i="15"/>
  <c r="G106" i="15"/>
  <c r="H105" i="15"/>
  <c r="G105" i="15"/>
  <c r="H104" i="15"/>
  <c r="G104" i="15"/>
  <c r="F103" i="15"/>
  <c r="G103" i="15" s="1"/>
  <c r="E103" i="15"/>
  <c r="D103" i="15"/>
  <c r="H102" i="15"/>
  <c r="G102" i="15"/>
  <c r="H101" i="15"/>
  <c r="G101" i="15"/>
  <c r="H100" i="15"/>
  <c r="G100" i="15"/>
  <c r="H99" i="15"/>
  <c r="G99" i="15"/>
  <c r="F98" i="15"/>
  <c r="E98" i="15"/>
  <c r="D98" i="15"/>
  <c r="H97" i="15"/>
  <c r="G97" i="15"/>
  <c r="H96" i="15"/>
  <c r="G96" i="15"/>
  <c r="H95" i="15"/>
  <c r="G95" i="15"/>
  <c r="H94" i="15"/>
  <c r="G94" i="15"/>
  <c r="F93" i="15"/>
  <c r="G93" i="15" s="1"/>
  <c r="E93" i="15"/>
  <c r="D93" i="15"/>
  <c r="H92" i="15"/>
  <c r="G92" i="15"/>
  <c r="H91" i="15"/>
  <c r="G91" i="15"/>
  <c r="H90" i="15"/>
  <c r="G90" i="15"/>
  <c r="H89" i="15"/>
  <c r="G89" i="15"/>
  <c r="F88" i="15"/>
  <c r="E88" i="15"/>
  <c r="D88" i="15"/>
  <c r="H84" i="15"/>
  <c r="G84" i="15"/>
  <c r="H83" i="15"/>
  <c r="G83" i="15"/>
  <c r="H82" i="15"/>
  <c r="G82" i="15"/>
  <c r="H81" i="15"/>
  <c r="G81" i="15"/>
  <c r="F80" i="15"/>
  <c r="E80" i="15"/>
  <c r="D80" i="15"/>
  <c r="H79" i="15"/>
  <c r="G79" i="15"/>
  <c r="H78" i="15"/>
  <c r="G78" i="15"/>
  <c r="H77" i="15"/>
  <c r="G77" i="15"/>
  <c r="H76" i="15"/>
  <c r="G76" i="15"/>
  <c r="F75" i="15"/>
  <c r="E75" i="15"/>
  <c r="D75" i="15"/>
  <c r="H74" i="15"/>
  <c r="G74" i="15"/>
  <c r="H73" i="15"/>
  <c r="G73" i="15"/>
  <c r="H72" i="15"/>
  <c r="G72" i="15"/>
  <c r="H71" i="15"/>
  <c r="G71" i="15"/>
  <c r="F70" i="15"/>
  <c r="H70" i="15" s="1"/>
  <c r="E70" i="15"/>
  <c r="D70" i="15"/>
  <c r="H69" i="15"/>
  <c r="G69" i="15"/>
  <c r="H68" i="15"/>
  <c r="G68" i="15"/>
  <c r="H67" i="15"/>
  <c r="G67" i="15"/>
  <c r="H66" i="15"/>
  <c r="G66" i="15"/>
  <c r="F65" i="15"/>
  <c r="E65" i="15"/>
  <c r="D65" i="15"/>
  <c r="H64" i="15"/>
  <c r="G64" i="15"/>
  <c r="H63" i="15"/>
  <c r="G63" i="15"/>
  <c r="H62" i="15"/>
  <c r="G62" i="15"/>
  <c r="H61" i="15"/>
  <c r="G61" i="15"/>
  <c r="F60" i="15"/>
  <c r="E60" i="15"/>
  <c r="D60" i="15"/>
  <c r="D85" i="15" s="1"/>
  <c r="H56" i="15"/>
  <c r="G56" i="15"/>
  <c r="H55" i="15"/>
  <c r="G55" i="15"/>
  <c r="H54" i="15"/>
  <c r="G54" i="15"/>
  <c r="H53" i="15"/>
  <c r="G53" i="15"/>
  <c r="F52" i="15"/>
  <c r="E52" i="15"/>
  <c r="D52" i="15"/>
  <c r="H51" i="15"/>
  <c r="G51" i="15"/>
  <c r="H50" i="15"/>
  <c r="G50" i="15"/>
  <c r="H49" i="15"/>
  <c r="G49" i="15"/>
  <c r="H48" i="15"/>
  <c r="G48" i="15"/>
  <c r="F47" i="15"/>
  <c r="H47" i="15" s="1"/>
  <c r="E47" i="15"/>
  <c r="D47" i="15"/>
  <c r="H46" i="15"/>
  <c r="G46" i="15"/>
  <c r="H45" i="15"/>
  <c r="G45" i="15"/>
  <c r="H44" i="15"/>
  <c r="G44" i="15"/>
  <c r="H43" i="15"/>
  <c r="G43" i="15"/>
  <c r="F42" i="15"/>
  <c r="E42" i="15"/>
  <c r="G42" i="15" s="1"/>
  <c r="D42" i="15"/>
  <c r="H41" i="15"/>
  <c r="G41" i="15"/>
  <c r="H40" i="15"/>
  <c r="G40" i="15"/>
  <c r="H39" i="15"/>
  <c r="G39" i="15"/>
  <c r="H38" i="15"/>
  <c r="G38" i="15"/>
  <c r="F37" i="15"/>
  <c r="H37" i="15" s="1"/>
  <c r="E37" i="15"/>
  <c r="D37" i="15"/>
  <c r="H36" i="15"/>
  <c r="G36" i="15"/>
  <c r="H35" i="15"/>
  <c r="G35" i="15"/>
  <c r="H34" i="15"/>
  <c r="G34" i="15"/>
  <c r="H33" i="15"/>
  <c r="G33" i="15"/>
  <c r="F32" i="15"/>
  <c r="E32" i="15"/>
  <c r="D32" i="15"/>
  <c r="H28" i="15"/>
  <c r="G28" i="15"/>
  <c r="H27" i="15"/>
  <c r="G27" i="15"/>
  <c r="H26" i="15"/>
  <c r="G26" i="15"/>
  <c r="H25" i="15"/>
  <c r="G25" i="15"/>
  <c r="F24" i="15"/>
  <c r="G24" i="15" s="1"/>
  <c r="E24" i="15"/>
  <c r="D24" i="15"/>
  <c r="H23" i="15"/>
  <c r="G23" i="15"/>
  <c r="H22" i="15"/>
  <c r="G22" i="15"/>
  <c r="H21" i="15"/>
  <c r="G21" i="15"/>
  <c r="H20" i="15"/>
  <c r="G20" i="15"/>
  <c r="F19" i="15"/>
  <c r="E19" i="15"/>
  <c r="D19" i="15"/>
  <c r="H18" i="15"/>
  <c r="G18" i="15"/>
  <c r="H17" i="15"/>
  <c r="G17" i="15"/>
  <c r="H16" i="15"/>
  <c r="G16" i="15"/>
  <c r="H15" i="15"/>
  <c r="G15" i="15"/>
  <c r="F14" i="15"/>
  <c r="E14" i="15"/>
  <c r="D14" i="15"/>
  <c r="H13" i="15"/>
  <c r="G13" i="15"/>
  <c r="H12" i="15"/>
  <c r="G12" i="15"/>
  <c r="H11" i="15"/>
  <c r="G11" i="15"/>
  <c r="H10" i="15"/>
  <c r="G10" i="15"/>
  <c r="F9" i="15"/>
  <c r="E9" i="15"/>
  <c r="D9" i="15"/>
  <c r="H8" i="15"/>
  <c r="G8" i="15"/>
  <c r="H7" i="15"/>
  <c r="G7" i="15"/>
  <c r="H6" i="15"/>
  <c r="G6" i="15"/>
  <c r="H5" i="15"/>
  <c r="G5" i="15"/>
  <c r="F4" i="15"/>
  <c r="F29" i="15" s="1"/>
  <c r="E4" i="15"/>
  <c r="D4" i="15"/>
  <c r="E169" i="15" l="1"/>
  <c r="H149" i="15"/>
  <c r="H164" i="15"/>
  <c r="H233" i="15"/>
  <c r="H108" i="15"/>
  <c r="F141" i="15"/>
  <c r="H159" i="15"/>
  <c r="E29" i="15"/>
  <c r="H29" i="15" s="1"/>
  <c r="H9" i="15"/>
  <c r="H32" i="15"/>
  <c r="H52" i="15"/>
  <c r="G75" i="15"/>
  <c r="G154" i="15"/>
  <c r="D197" i="15"/>
  <c r="G182" i="15"/>
  <c r="G187" i="15"/>
  <c r="H215" i="15"/>
  <c r="G220" i="15"/>
  <c r="G233" i="15"/>
  <c r="H270" i="15"/>
  <c r="H14" i="15"/>
  <c r="F113" i="15"/>
  <c r="H121" i="15"/>
  <c r="F169" i="15"/>
  <c r="G164" i="15"/>
  <c r="G172" i="15"/>
  <c r="E225" i="15"/>
  <c r="H205" i="15"/>
  <c r="G266" i="15"/>
  <c r="H19" i="15"/>
  <c r="D57" i="15"/>
  <c r="H42" i="15"/>
  <c r="E85" i="15"/>
  <c r="H65" i="15"/>
  <c r="D113" i="15"/>
  <c r="H88" i="15"/>
  <c r="D141" i="15"/>
  <c r="G126" i="15"/>
  <c r="H131" i="15"/>
  <c r="G136" i="15"/>
  <c r="H144" i="15"/>
  <c r="G149" i="15"/>
  <c r="E197" i="15"/>
  <c r="H177" i="15"/>
  <c r="H182" i="15"/>
  <c r="G192" i="15"/>
  <c r="F225" i="15"/>
  <c r="G225" i="15" s="1"/>
  <c r="E253" i="15"/>
  <c r="H243" i="15"/>
  <c r="D29" i="15"/>
  <c r="G32" i="15"/>
  <c r="F85" i="15"/>
  <c r="E113" i="15"/>
  <c r="H103" i="15"/>
  <c r="E141" i="15"/>
  <c r="H141" i="15" s="1"/>
  <c r="H126" i="15"/>
  <c r="G131" i="15"/>
  <c r="D169" i="15"/>
  <c r="G159" i="15"/>
  <c r="H192" i="15"/>
  <c r="F253" i="15"/>
  <c r="G253" i="15" s="1"/>
  <c r="D280" i="15"/>
  <c r="G70" i="15"/>
  <c r="H75" i="15"/>
  <c r="G80" i="15"/>
  <c r="G88" i="15"/>
  <c r="H93" i="15"/>
  <c r="G98" i="15"/>
  <c r="H210" i="15"/>
  <c r="G248" i="15"/>
  <c r="G256" i="15"/>
  <c r="H275" i="15"/>
  <c r="H225" i="15"/>
  <c r="G85" i="15"/>
  <c r="G113" i="15"/>
  <c r="G141" i="15"/>
  <c r="G29" i="15"/>
  <c r="G169" i="15"/>
  <c r="H4" i="15"/>
  <c r="G9" i="15"/>
  <c r="H24" i="15"/>
  <c r="G47" i="15"/>
  <c r="E57" i="15"/>
  <c r="H60" i="15"/>
  <c r="G65" i="15"/>
  <c r="H80" i="15"/>
  <c r="H98" i="15"/>
  <c r="H116" i="15"/>
  <c r="G121" i="15"/>
  <c r="H136" i="15"/>
  <c r="H154" i="15"/>
  <c r="H172" i="15"/>
  <c r="G177" i="15"/>
  <c r="H200" i="15"/>
  <c r="H220" i="15"/>
  <c r="H238" i="15"/>
  <c r="G243" i="15"/>
  <c r="H256" i="15"/>
  <c r="G261" i="15"/>
  <c r="G270" i="15"/>
  <c r="G14" i="15"/>
  <c r="G52" i="15"/>
  <c r="F57" i="15"/>
  <c r="G144" i="15"/>
  <c r="F197" i="15"/>
  <c r="G228" i="15"/>
  <c r="F280" i="15"/>
  <c r="G19" i="15"/>
  <c r="G37" i="15"/>
  <c r="G4" i="15"/>
  <c r="G60" i="15"/>
  <c r="G116" i="15"/>
  <c r="G200" i="15"/>
  <c r="H85" i="15" l="1"/>
  <c r="H253" i="15"/>
  <c r="H169" i="15"/>
  <c r="H113" i="15"/>
  <c r="H280" i="15"/>
  <c r="G280" i="15"/>
  <c r="H57" i="15"/>
  <c r="G57" i="15"/>
  <c r="H197" i="15"/>
  <c r="G197" i="15"/>
</calcChain>
</file>

<file path=xl/sharedStrings.xml><?xml version="1.0" encoding="utf-8"?>
<sst xmlns="http://schemas.openxmlformats.org/spreadsheetml/2006/main" count="479" uniqueCount="59">
  <si>
    <t>ПДФО</t>
  </si>
  <si>
    <t>Плата за землю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</si>
  <si>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</si>
  <si>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Всього: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</si>
  <si>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</si>
  <si>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Пальне</t>
  </si>
  <si>
    <t>Акцизний податок з реалізації суб’єктами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</si>
  <si>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Податок на майно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</si>
  <si>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</si>
  <si>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</si>
  <si>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 юридичними особами, які є власниками об`єктів нежитлової нерухомості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</si>
  <si>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</si>
  <si>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</si>
  <si>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</si>
  <si>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</si>
  <si>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Єдиний податок  </t>
  </si>
  <si>
    <t>Єдиний податок з юридичних осіб </t>
  </si>
  <si>
    <t>Єдиний податок з фізичних осіб </t>
  </si>
  <si>
    <t>Єдиний податок з сільськогосподарських товаровиробників,  у яких частка сільськогосподарського товаровиробництва за попередній податковий (звітний) рік дорівнює або перевищує 75 відсотків</t>
  </si>
  <si>
    <t>11010100</t>
  </si>
  <si>
    <t>14021900</t>
  </si>
  <si>
    <t>14031900</t>
  </si>
  <si>
    <t>14040100</t>
  </si>
  <si>
    <t>14040200</t>
  </si>
  <si>
    <t>18010200</t>
  </si>
  <si>
    <t>18010300</t>
  </si>
  <si>
    <t>18010400</t>
  </si>
  <si>
    <t>18010500</t>
  </si>
  <si>
    <t>18010600</t>
  </si>
  <si>
    <t>18010700</t>
  </si>
  <si>
    <t>18010900</t>
  </si>
  <si>
    <t>18050300</t>
  </si>
  <si>
    <t>18050400</t>
  </si>
  <si>
    <t>20000000</t>
  </si>
  <si>
    <t>Податок на нерухоме майно, відмінне від земельної ділянки, сплачений юридичними особами, які є власниками обєктів житлової нерухомості.</t>
  </si>
  <si>
    <t>АКЦИЗ</t>
  </si>
  <si>
    <t>ПДФО від паїв</t>
  </si>
  <si>
    <t>ПДФО, що сплачується фізичними особами за результатами річного декларування</t>
  </si>
  <si>
    <t>% виконання плану на період</t>
  </si>
  <si>
    <t>(+/-) відхилення до уточненого плану на період</t>
  </si>
  <si>
    <t>Болград</t>
  </si>
  <si>
    <t>Теплиця</t>
  </si>
  <si>
    <t>Кубей</t>
  </si>
  <si>
    <t>Криничне</t>
  </si>
  <si>
    <t>Василівка</t>
  </si>
  <si>
    <t xml:space="preserve">Арциз </t>
  </si>
  <si>
    <t>Городне</t>
  </si>
  <si>
    <t>Павлівка</t>
  </si>
  <si>
    <t>податкові і неподаткові надходження  </t>
  </si>
  <si>
    <t>Податкові та неподаткові надходження  </t>
  </si>
  <si>
    <t>Податок на доходи фізичних осіб у вигляді мінімального податкового зобов`яання,що підлягає сплаті фізичними особами</t>
  </si>
  <si>
    <t>Виконання доходної честини (без урахування трансфертів) місцевих бюджетів громадами Болградського району за перше півріччя 2025 року</t>
  </si>
  <si>
    <t>Січень-Червень</t>
  </si>
  <si>
    <t>Річний план 2026</t>
  </si>
  <si>
    <t>План 2026</t>
  </si>
  <si>
    <t>Факт 2026</t>
  </si>
  <si>
    <t>Буджак</t>
  </si>
  <si>
    <t>Бессарабське</t>
  </si>
  <si>
    <t>Додаток 1 «Доходи (без урахування трансфертів)  громад за 1 півріччя 2026 року»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</si>
</sst>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sz val="8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</borders>
  <cellStyleXfs count="1">
    <xf numFmtId="0" fontId="0" fillId="0" borderId="0"/>
  </cellStyleXfs>
  <cellXfs count="124">
    <xf numFmtId="0" fontId="0" fillId="0" borderId="0" xfId="0"/>
    <xf numFmtId="4" fontId="1" fillId="0" borderId="32" xfId="0" applyNumberFormat="1" applyFont="1" applyFill="1" applyBorder="1"/>
    <xf numFmtId="4" fontId="1" fillId="0" borderId="30" xfId="0" applyNumberFormat="1" applyFont="1" applyFill="1" applyBorder="1"/>
    <xf numFmtId="4" fontId="1" fillId="0" borderId="33" xfId="0" applyNumberFormat="1" applyFont="1" applyFill="1" applyBorder="1"/>
    <xf numFmtId="4" fontId="1" fillId="0" borderId="36" xfId="0" applyNumberFormat="1" applyFont="1" applyFill="1" applyBorder="1"/>
    <xf numFmtId="0" fontId="5" fillId="0" borderId="0" xfId="0" applyFont="1" applyFill="1"/>
    <xf numFmtId="0" fontId="4" fillId="0" borderId="0" xfId="0" applyFont="1" applyFill="1" applyBorder="1" applyAlignment="1" applyProtection="1">
      <alignment horizontal="left" vertical="top" wrapText="1"/>
    </xf>
    <xf numFmtId="0" fontId="1" fillId="0" borderId="0" xfId="0" applyFont="1" applyFill="1"/>
    <xf numFmtId="0" fontId="1" fillId="0" borderId="12" xfId="0" applyFont="1" applyFill="1" applyBorder="1" applyAlignment="1">
      <alignment vertical="top"/>
    </xf>
    <xf numFmtId="0" fontId="2" fillId="0" borderId="38" xfId="0" applyFont="1" applyFill="1" applyBorder="1" applyAlignment="1">
      <alignment horizontal="center" wrapText="1"/>
    </xf>
    <xf numFmtId="0" fontId="6" fillId="0" borderId="0" xfId="0" applyFont="1" applyFill="1" applyAlignment="1">
      <alignment horizontal="center" vertical="top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left" vertical="center" wrapText="1"/>
    </xf>
    <xf numFmtId="4" fontId="3" fillId="0" borderId="4" xfId="0" applyNumberFormat="1" applyFont="1" applyFill="1" applyBorder="1" applyAlignment="1">
      <alignment horizontal="right" vertical="top" wrapText="1"/>
    </xf>
    <xf numFmtId="4" fontId="3" fillId="0" borderId="3" xfId="0" applyNumberFormat="1" applyFont="1" applyFill="1" applyBorder="1" applyAlignment="1">
      <alignment horizontal="right" vertical="top" wrapText="1"/>
    </xf>
    <xf numFmtId="10" fontId="3" fillId="0" borderId="5" xfId="0" applyNumberFormat="1" applyFont="1" applyFill="1" applyBorder="1" applyAlignment="1">
      <alignment horizontal="right" vertical="top" wrapText="1"/>
    </xf>
    <xf numFmtId="0" fontId="4" fillId="0" borderId="2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left" vertical="top" wrapText="1"/>
    </xf>
    <xf numFmtId="4" fontId="4" fillId="0" borderId="2" xfId="0" applyNumberFormat="1" applyFont="1" applyFill="1" applyBorder="1" applyAlignment="1">
      <alignment horizontal="right" vertical="top" wrapText="1"/>
    </xf>
    <xf numFmtId="10" fontId="3" fillId="0" borderId="7" xfId="0" applyNumberFormat="1" applyFont="1" applyFill="1" applyBorder="1" applyAlignment="1">
      <alignment horizontal="right" vertical="top" wrapText="1"/>
    </xf>
    <xf numFmtId="0" fontId="7" fillId="0" borderId="22" xfId="0" applyFont="1" applyFill="1" applyBorder="1" applyAlignment="1">
      <alignment horizontal="center" vertical="top" wrapText="1"/>
    </xf>
    <xf numFmtId="0" fontId="7" fillId="0" borderId="12" xfId="0" applyFont="1" applyFill="1" applyBorder="1" applyAlignment="1">
      <alignment vertical="top" wrapText="1"/>
    </xf>
    <xf numFmtId="4" fontId="7" fillId="0" borderId="12" xfId="0" applyNumberFormat="1" applyFont="1" applyFill="1" applyBorder="1" applyAlignment="1">
      <alignment horizontal="right" vertical="top" wrapText="1"/>
    </xf>
    <xf numFmtId="4" fontId="7" fillId="0" borderId="8" xfId="0" applyNumberFormat="1" applyFont="1" applyFill="1" applyBorder="1" applyAlignment="1">
      <alignment horizontal="right" vertical="top" wrapText="1"/>
    </xf>
    <xf numFmtId="4" fontId="7" fillId="0" borderId="2" xfId="0" applyNumberFormat="1" applyFont="1" applyFill="1" applyBorder="1" applyAlignment="1">
      <alignment horizontal="right" vertical="top" wrapText="1"/>
    </xf>
    <xf numFmtId="10" fontId="8" fillId="0" borderId="7" xfId="0" applyNumberFormat="1" applyFont="1" applyFill="1" applyBorder="1" applyAlignment="1">
      <alignment horizontal="right" vertical="top" wrapText="1"/>
    </xf>
    <xf numFmtId="0" fontId="4" fillId="0" borderId="40" xfId="0" applyFont="1" applyFill="1" applyBorder="1" applyAlignment="1">
      <alignment horizontal="center" vertical="top" wrapText="1"/>
    </xf>
    <xf numFmtId="4" fontId="4" fillId="0" borderId="6" xfId="0" applyNumberFormat="1" applyFont="1" applyFill="1" applyBorder="1" applyAlignment="1">
      <alignment horizontal="right" vertical="top" wrapText="1"/>
    </xf>
    <xf numFmtId="0" fontId="4" fillId="0" borderId="37" xfId="0" applyFont="1" applyFill="1" applyBorder="1" applyAlignment="1">
      <alignment horizontal="center" vertical="top" wrapText="1"/>
    </xf>
    <xf numFmtId="0" fontId="4" fillId="0" borderId="27" xfId="0" applyFont="1" applyFill="1" applyBorder="1" applyAlignment="1">
      <alignment horizontal="left" vertical="top" wrapText="1"/>
    </xf>
    <xf numFmtId="4" fontId="4" fillId="0" borderId="27" xfId="0" applyNumberFormat="1" applyFont="1" applyFill="1" applyBorder="1" applyAlignment="1">
      <alignment horizontal="right" vertical="top" wrapText="1"/>
    </xf>
    <xf numFmtId="4" fontId="4" fillId="0" borderId="9" xfId="0" applyNumberFormat="1" applyFont="1" applyFill="1" applyBorder="1" applyAlignment="1">
      <alignment horizontal="right" vertical="top" wrapText="1"/>
    </xf>
    <xf numFmtId="4" fontId="4" fillId="0" borderId="25" xfId="0" applyNumberFormat="1" applyFont="1" applyFill="1" applyBorder="1" applyAlignment="1">
      <alignment horizontal="right" vertical="top" wrapText="1"/>
    </xf>
    <xf numFmtId="4" fontId="9" fillId="0" borderId="25" xfId="0" applyNumberFormat="1" applyFont="1" applyFill="1" applyBorder="1" applyAlignment="1">
      <alignment horizontal="right" vertical="top" wrapText="1"/>
    </xf>
    <xf numFmtId="10" fontId="10" fillId="0" borderId="26" xfId="0" applyNumberFormat="1" applyFont="1" applyFill="1" applyBorder="1" applyAlignment="1">
      <alignment horizontal="right" vertical="top" wrapText="1"/>
    </xf>
    <xf numFmtId="0" fontId="3" fillId="0" borderId="37" xfId="0" applyFont="1" applyFill="1" applyBorder="1" applyAlignment="1">
      <alignment horizontal="center" vertical="top" wrapText="1"/>
    </xf>
    <xf numFmtId="0" fontId="3" fillId="0" borderId="38" xfId="0" applyFont="1" applyFill="1" applyBorder="1" applyAlignment="1">
      <alignment horizontal="left" vertical="top" wrapText="1"/>
    </xf>
    <xf numFmtId="4" fontId="3" fillId="0" borderId="25" xfId="0" applyNumberFormat="1" applyFont="1" applyFill="1" applyBorder="1" applyAlignment="1">
      <alignment horizontal="right" vertical="top" wrapText="1"/>
    </xf>
    <xf numFmtId="4" fontId="3" fillId="0" borderId="39" xfId="0" applyNumberFormat="1" applyFont="1" applyFill="1" applyBorder="1" applyAlignment="1">
      <alignment horizontal="right" vertical="top" wrapText="1"/>
    </xf>
    <xf numFmtId="4" fontId="10" fillId="0" borderId="25" xfId="0" applyNumberFormat="1" applyFont="1" applyFill="1" applyBorder="1" applyAlignment="1">
      <alignment horizontal="right" vertical="top" wrapText="1"/>
    </xf>
    <xf numFmtId="0" fontId="4" fillId="0" borderId="22" xfId="0" applyFont="1" applyFill="1" applyBorder="1" applyAlignment="1">
      <alignment horizontal="center" vertical="top" wrapText="1"/>
    </xf>
    <xf numFmtId="0" fontId="4" fillId="0" borderId="17" xfId="0" applyFont="1" applyFill="1" applyBorder="1" applyAlignment="1">
      <alignment horizontal="left" vertical="top" wrapText="1"/>
    </xf>
    <xf numFmtId="4" fontId="4" fillId="0" borderId="1" xfId="0" applyNumberFormat="1" applyFont="1" applyFill="1" applyBorder="1" applyAlignment="1">
      <alignment horizontal="right" vertical="top" wrapText="1"/>
    </xf>
    <xf numFmtId="4" fontId="4" fillId="0" borderId="8" xfId="0" applyNumberFormat="1" applyFont="1" applyFill="1" applyBorder="1" applyAlignment="1">
      <alignment horizontal="right" vertical="top" wrapText="1"/>
    </xf>
    <xf numFmtId="4" fontId="9" fillId="0" borderId="2" xfId="0" applyNumberFormat="1" applyFont="1" applyFill="1" applyBorder="1" applyAlignment="1">
      <alignment horizontal="right" vertical="top" wrapText="1"/>
    </xf>
    <xf numFmtId="10" fontId="10" fillId="0" borderId="7" xfId="0" applyNumberFormat="1" applyFont="1" applyFill="1" applyBorder="1" applyAlignment="1">
      <alignment horizontal="right" vertical="top" wrapText="1"/>
    </xf>
    <xf numFmtId="0" fontId="4" fillId="0" borderId="29" xfId="0" applyFont="1" applyFill="1" applyBorder="1" applyAlignment="1">
      <alignment horizontal="center" vertical="top" wrapText="1"/>
    </xf>
    <xf numFmtId="0" fontId="4" fillId="0" borderId="18" xfId="0" applyFont="1" applyFill="1" applyBorder="1" applyAlignment="1">
      <alignment horizontal="left" vertical="top" wrapText="1"/>
    </xf>
    <xf numFmtId="4" fontId="9" fillId="0" borderId="11" xfId="0" applyNumberFormat="1" applyFont="1" applyFill="1" applyBorder="1" applyAlignment="1">
      <alignment horizontal="right" vertical="top" wrapText="1"/>
    </xf>
    <xf numFmtId="10" fontId="10" fillId="0" borderId="35" xfId="0" applyNumberFormat="1" applyFont="1" applyFill="1" applyBorder="1" applyAlignment="1">
      <alignment horizontal="right" vertical="top" wrapText="1"/>
    </xf>
    <xf numFmtId="0" fontId="3" fillId="0" borderId="19" xfId="0" applyFont="1" applyFill="1" applyBorder="1" applyAlignment="1">
      <alignment horizontal="center" vertical="top" wrapText="1"/>
    </xf>
    <xf numFmtId="0" fontId="3" fillId="0" borderId="20" xfId="0" applyFont="1" applyFill="1" applyBorder="1" applyAlignment="1">
      <alignment horizontal="left" vertical="top" wrapText="1"/>
    </xf>
    <xf numFmtId="4" fontId="10" fillId="0" borderId="4" xfId="0" applyNumberFormat="1" applyFont="1" applyFill="1" applyBorder="1" applyAlignment="1">
      <alignment horizontal="right" vertical="top" wrapText="1"/>
    </xf>
    <xf numFmtId="10" fontId="10" fillId="0" borderId="5" xfId="0" applyNumberFormat="1" applyFont="1" applyFill="1" applyBorder="1" applyAlignment="1">
      <alignment horizontal="right" vertical="top" wrapText="1"/>
    </xf>
    <xf numFmtId="0" fontId="4" fillId="0" borderId="16" xfId="0" applyFont="1" applyFill="1" applyBorder="1" applyAlignment="1">
      <alignment horizontal="left" vertical="top" wrapText="1"/>
    </xf>
    <xf numFmtId="4" fontId="7" fillId="0" borderId="11" xfId="0" applyNumberFormat="1" applyFont="1" applyFill="1" applyBorder="1" applyAlignment="1">
      <alignment horizontal="right" vertical="top" wrapText="1"/>
    </xf>
    <xf numFmtId="10" fontId="8" fillId="0" borderId="35" xfId="0" applyNumberFormat="1" applyFont="1" applyFill="1" applyBorder="1" applyAlignment="1">
      <alignment horizontal="right" vertical="top" wrapText="1"/>
    </xf>
    <xf numFmtId="4" fontId="3" fillId="0" borderId="4" xfId="0" applyNumberFormat="1" applyFont="1" applyFill="1" applyBorder="1" applyAlignment="1">
      <alignment horizontal="right" vertical="center" wrapText="1"/>
    </xf>
    <xf numFmtId="4" fontId="3" fillId="0" borderId="3" xfId="0" applyNumberFormat="1" applyFont="1" applyFill="1" applyBorder="1" applyAlignment="1">
      <alignment horizontal="right" vertical="center" wrapText="1"/>
    </xf>
    <xf numFmtId="4" fontId="2" fillId="0" borderId="4" xfId="0" applyNumberFormat="1" applyFont="1" applyFill="1" applyBorder="1" applyAlignment="1">
      <alignment horizontal="right" vertical="center" wrapText="1"/>
    </xf>
    <xf numFmtId="10" fontId="8" fillId="0" borderId="5" xfId="0" applyNumberFormat="1" applyFont="1" applyFill="1" applyBorder="1" applyAlignment="1">
      <alignment horizontal="right" vertical="center" wrapText="1"/>
    </xf>
    <xf numFmtId="0" fontId="3" fillId="0" borderId="23" xfId="0" applyFont="1" applyFill="1" applyBorder="1" applyAlignment="1">
      <alignment horizontal="center" vertical="top" wrapText="1"/>
    </xf>
    <xf numFmtId="0" fontId="3" fillId="0" borderId="24" xfId="0" applyFont="1" applyFill="1" applyBorder="1" applyAlignment="1">
      <alignment horizontal="left" vertical="top" wrapText="1"/>
    </xf>
    <xf numFmtId="4" fontId="3" fillId="0" borderId="10" xfId="0" applyNumberFormat="1" applyFont="1" applyFill="1" applyBorder="1" applyAlignment="1">
      <alignment horizontal="right" vertical="top" wrapText="1"/>
    </xf>
    <xf numFmtId="4" fontId="3" fillId="0" borderId="9" xfId="0" applyNumberFormat="1" applyFont="1" applyFill="1" applyBorder="1" applyAlignment="1">
      <alignment horizontal="right" vertical="top" wrapText="1"/>
    </xf>
    <xf numFmtId="4" fontId="1" fillId="0" borderId="25" xfId="0" applyNumberFormat="1" applyFont="1" applyFill="1" applyBorder="1" applyAlignment="1">
      <alignment horizontal="right" vertical="top" wrapText="1"/>
    </xf>
    <xf numFmtId="10" fontId="2" fillId="0" borderId="26" xfId="0" applyNumberFormat="1" applyFont="1" applyFill="1" applyBorder="1" applyAlignment="1">
      <alignment horizontal="right" vertical="top" wrapText="1"/>
    </xf>
    <xf numFmtId="0" fontId="3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left" vertical="top" wrapText="1"/>
    </xf>
    <xf numFmtId="4" fontId="3" fillId="0" borderId="0" xfId="0" applyNumberFormat="1" applyFont="1" applyFill="1" applyAlignment="1">
      <alignment horizontal="right" vertical="top" wrapText="1"/>
    </xf>
    <xf numFmtId="4" fontId="4" fillId="0" borderId="0" xfId="0" applyNumberFormat="1" applyFont="1" applyFill="1" applyAlignment="1">
      <alignment horizontal="right" vertical="top" wrapText="1"/>
    </xf>
    <xf numFmtId="10" fontId="3" fillId="0" borderId="0" xfId="0" applyNumberFormat="1" applyFont="1" applyFill="1" applyAlignment="1">
      <alignment horizontal="right" vertical="top" wrapText="1"/>
    </xf>
    <xf numFmtId="0" fontId="1" fillId="0" borderId="22" xfId="0" applyFont="1" applyFill="1" applyBorder="1" applyAlignment="1">
      <alignment horizontal="center" vertical="top" wrapText="1"/>
    </xf>
    <xf numFmtId="4" fontId="1" fillId="0" borderId="1" xfId="0" applyNumberFormat="1" applyFont="1" applyFill="1" applyBorder="1" applyAlignment="1">
      <alignment horizontal="right" vertical="top" wrapText="1"/>
    </xf>
    <xf numFmtId="4" fontId="1" fillId="0" borderId="8" xfId="0" applyNumberFormat="1" applyFont="1" applyFill="1" applyBorder="1" applyAlignment="1">
      <alignment horizontal="right" vertical="top" wrapText="1"/>
    </xf>
    <xf numFmtId="4" fontId="1" fillId="0" borderId="2" xfId="0" applyNumberFormat="1" applyFont="1" applyFill="1" applyBorder="1" applyAlignment="1">
      <alignment horizontal="right" vertical="top" wrapText="1"/>
    </xf>
    <xf numFmtId="10" fontId="2" fillId="0" borderId="7" xfId="0" applyNumberFormat="1" applyFont="1" applyFill="1" applyBorder="1" applyAlignment="1">
      <alignment horizontal="right" vertical="top" wrapText="1"/>
    </xf>
    <xf numFmtId="4" fontId="8" fillId="0" borderId="4" xfId="0" applyNumberFormat="1" applyFont="1" applyFill="1" applyBorder="1" applyAlignment="1">
      <alignment horizontal="right" vertical="top" wrapText="1"/>
    </xf>
    <xf numFmtId="10" fontId="8" fillId="0" borderId="5" xfId="0" applyNumberFormat="1" applyFont="1" applyFill="1" applyBorder="1" applyAlignment="1">
      <alignment horizontal="right" vertical="top" wrapText="1"/>
    </xf>
    <xf numFmtId="4" fontId="4" fillId="0" borderId="11" xfId="0" applyNumberFormat="1" applyFont="1" applyFill="1" applyBorder="1" applyAlignment="1">
      <alignment horizontal="right" vertical="top" wrapText="1"/>
    </xf>
    <xf numFmtId="10" fontId="3" fillId="0" borderId="35" xfId="0" applyNumberFormat="1" applyFont="1" applyFill="1" applyBorder="1" applyAlignment="1">
      <alignment horizontal="right" vertical="top" wrapText="1"/>
    </xf>
    <xf numFmtId="4" fontId="8" fillId="0" borderId="4" xfId="0" applyNumberFormat="1" applyFont="1" applyFill="1" applyBorder="1" applyAlignment="1">
      <alignment horizontal="right" vertical="center" wrapText="1"/>
    </xf>
    <xf numFmtId="4" fontId="8" fillId="0" borderId="0" xfId="0" applyNumberFormat="1" applyFont="1" applyFill="1" applyAlignment="1">
      <alignment horizontal="right" vertical="top" wrapText="1"/>
    </xf>
    <xf numFmtId="10" fontId="8" fillId="0" borderId="0" xfId="0" applyNumberFormat="1" applyFont="1" applyFill="1" applyAlignment="1">
      <alignment horizontal="right" vertical="top" wrapText="1"/>
    </xf>
    <xf numFmtId="4" fontId="1" fillId="0" borderId="6" xfId="0" applyNumberFormat="1" applyFont="1" applyFill="1" applyBorder="1" applyAlignment="1">
      <alignment horizontal="right" vertical="top" wrapText="1"/>
    </xf>
    <xf numFmtId="0" fontId="7" fillId="0" borderId="16" xfId="0" applyFont="1" applyFill="1" applyBorder="1" applyAlignment="1">
      <alignment horizontal="left" vertical="top" wrapText="1"/>
    </xf>
    <xf numFmtId="4" fontId="7" fillId="0" borderId="6" xfId="0" applyNumberFormat="1" applyFont="1" applyFill="1" applyBorder="1" applyAlignment="1">
      <alignment horizontal="right" vertical="top" wrapText="1"/>
    </xf>
    <xf numFmtId="0" fontId="7" fillId="0" borderId="17" xfId="0" applyFont="1" applyFill="1" applyBorder="1" applyAlignment="1">
      <alignment horizontal="left" vertical="top" wrapText="1"/>
    </xf>
    <xf numFmtId="4" fontId="2" fillId="0" borderId="4" xfId="0" applyNumberFormat="1" applyFont="1" applyFill="1" applyBorder="1" applyAlignment="1">
      <alignment horizontal="right" vertical="top" wrapText="1"/>
    </xf>
    <xf numFmtId="10" fontId="2" fillId="0" borderId="5" xfId="0" applyNumberFormat="1" applyFont="1" applyFill="1" applyBorder="1" applyAlignment="1">
      <alignment horizontal="right" vertical="top" wrapText="1"/>
    </xf>
    <xf numFmtId="4" fontId="10" fillId="0" borderId="4" xfId="0" applyNumberFormat="1" applyFont="1" applyFill="1" applyBorder="1" applyAlignment="1">
      <alignment horizontal="right" vertical="center" wrapText="1"/>
    </xf>
    <xf numFmtId="10" fontId="10" fillId="0" borderId="5" xfId="0" applyNumberFormat="1" applyFont="1" applyFill="1" applyBorder="1" applyAlignment="1">
      <alignment horizontal="right" vertical="center" wrapText="1"/>
    </xf>
    <xf numFmtId="0" fontId="7" fillId="0" borderId="21" xfId="0" applyFont="1" applyFill="1" applyBorder="1" applyAlignment="1">
      <alignment horizontal="center" vertical="top" wrapText="1"/>
    </xf>
    <xf numFmtId="4" fontId="2" fillId="0" borderId="0" xfId="0" applyNumberFormat="1" applyFont="1" applyFill="1" applyAlignment="1">
      <alignment horizontal="right" vertical="top" wrapText="1"/>
    </xf>
    <xf numFmtId="10" fontId="2" fillId="0" borderId="0" xfId="0" applyNumberFormat="1" applyFont="1" applyFill="1" applyAlignment="1">
      <alignment horizontal="right" vertical="top" wrapText="1"/>
    </xf>
    <xf numFmtId="10" fontId="3" fillId="0" borderId="26" xfId="0" applyNumberFormat="1" applyFont="1" applyFill="1" applyBorder="1" applyAlignment="1">
      <alignment horizontal="right" vertical="top" wrapText="1"/>
    </xf>
    <xf numFmtId="0" fontId="7" fillId="0" borderId="12" xfId="0" applyFont="1" applyFill="1" applyBorder="1" applyAlignment="1">
      <alignment vertical="top"/>
    </xf>
    <xf numFmtId="4" fontId="1" fillId="0" borderId="11" xfId="0" applyNumberFormat="1" applyFont="1" applyFill="1" applyBorder="1" applyAlignment="1">
      <alignment horizontal="right" vertical="top" wrapText="1"/>
    </xf>
    <xf numFmtId="10" fontId="2" fillId="0" borderId="35" xfId="0" applyNumberFormat="1" applyFont="1" applyFill="1" applyBorder="1" applyAlignment="1">
      <alignment horizontal="right" vertical="top" wrapText="1"/>
    </xf>
    <xf numFmtId="10" fontId="2" fillId="0" borderId="5" xfId="0" applyNumberFormat="1" applyFont="1" applyFill="1" applyBorder="1" applyAlignment="1">
      <alignment horizontal="right" vertical="center" wrapText="1"/>
    </xf>
    <xf numFmtId="4" fontId="3" fillId="0" borderId="5" xfId="0" applyNumberFormat="1" applyFont="1" applyFill="1" applyBorder="1" applyAlignment="1">
      <alignment horizontal="right" vertical="top" wrapText="1"/>
    </xf>
    <xf numFmtId="4" fontId="3" fillId="0" borderId="31" xfId="0" applyNumberFormat="1" applyFont="1" applyFill="1" applyBorder="1" applyAlignment="1">
      <alignment horizontal="right" vertical="top" wrapText="1"/>
    </xf>
    <xf numFmtId="4" fontId="4" fillId="0" borderId="43" xfId="0" applyNumberFormat="1" applyFont="1" applyFill="1" applyBorder="1" applyAlignment="1">
      <alignment horizontal="right" vertical="top" wrapText="1"/>
    </xf>
    <xf numFmtId="4" fontId="4" fillId="0" borderId="12" xfId="0" applyNumberFormat="1" applyFont="1" applyFill="1" applyBorder="1" applyAlignment="1">
      <alignment horizontal="right" vertical="top" wrapText="1"/>
    </xf>
    <xf numFmtId="0" fontId="4" fillId="0" borderId="30" xfId="0" applyFont="1" applyFill="1" applyBorder="1" applyAlignment="1">
      <alignment horizontal="left" vertical="top" wrapText="1"/>
    </xf>
    <xf numFmtId="4" fontId="1" fillId="0" borderId="44" xfId="0" applyNumberFormat="1" applyFont="1" applyFill="1" applyBorder="1"/>
    <xf numFmtId="4" fontId="4" fillId="0" borderId="7" xfId="0" applyNumberFormat="1" applyFont="1" applyFill="1" applyBorder="1" applyAlignment="1">
      <alignment horizontal="right" vertical="top" wrapText="1"/>
    </xf>
    <xf numFmtId="4" fontId="4" fillId="0" borderId="28" xfId="0" applyNumberFormat="1" applyFont="1" applyFill="1" applyBorder="1" applyAlignment="1">
      <alignment horizontal="right" vertical="top" wrapText="1"/>
    </xf>
    <xf numFmtId="4" fontId="3" fillId="0" borderId="5" xfId="0" applyNumberFormat="1" applyFont="1" applyFill="1" applyBorder="1" applyAlignment="1">
      <alignment horizontal="right" vertical="center" wrapText="1"/>
    </xf>
    <xf numFmtId="4" fontId="3" fillId="0" borderId="31" xfId="0" applyNumberFormat="1" applyFont="1" applyFill="1" applyBorder="1" applyAlignment="1">
      <alignment horizontal="right" vertical="center" wrapText="1"/>
    </xf>
    <xf numFmtId="4" fontId="3" fillId="0" borderId="45" xfId="0" applyNumberFormat="1" applyFont="1" applyFill="1" applyBorder="1" applyAlignment="1">
      <alignment horizontal="right" vertical="top" wrapText="1"/>
    </xf>
    <xf numFmtId="4" fontId="3" fillId="0" borderId="27" xfId="0" applyNumberFormat="1" applyFont="1" applyFill="1" applyBorder="1" applyAlignment="1">
      <alignment horizontal="right" vertical="top" wrapText="1"/>
    </xf>
    <xf numFmtId="0" fontId="3" fillId="0" borderId="3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top" wrapText="1"/>
    </xf>
    <xf numFmtId="0" fontId="1" fillId="0" borderId="41" xfId="0" applyFont="1" applyFill="1" applyBorder="1" applyAlignment="1">
      <alignment horizontal="center" vertical="top" wrapText="1"/>
    </xf>
    <xf numFmtId="0" fontId="1" fillId="0" borderId="42" xfId="0" applyFont="1" applyFill="1" applyBorder="1" applyAlignment="1">
      <alignment horizontal="left" vertical="top" wrapText="1"/>
    </xf>
    <xf numFmtId="10" fontId="3" fillId="0" borderId="5" xfId="0" applyNumberFormat="1" applyFont="1" applyFill="1" applyBorder="1" applyAlignment="1">
      <alignment horizontal="right" vertical="center" wrapText="1"/>
    </xf>
    <xf numFmtId="4" fontId="7" fillId="0" borderId="25" xfId="0" applyNumberFormat="1" applyFont="1" applyFill="1" applyBorder="1" applyAlignment="1">
      <alignment horizontal="right" vertical="top" wrapText="1"/>
    </xf>
    <xf numFmtId="10" fontId="8" fillId="0" borderId="26" xfId="0" applyNumberFormat="1" applyFont="1" applyFill="1" applyBorder="1" applyAlignment="1">
      <alignment horizontal="right" vertical="top" wrapText="1"/>
    </xf>
    <xf numFmtId="4" fontId="4" fillId="0" borderId="41" xfId="0" applyNumberFormat="1" applyFont="1" applyFill="1" applyBorder="1" applyAlignment="1">
      <alignment horizontal="right" vertical="top" wrapText="1"/>
    </xf>
    <xf numFmtId="0" fontId="4" fillId="0" borderId="46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0"/>
  <sheetViews>
    <sheetView tabSelected="1" topLeftCell="A262" zoomScale="110" zoomScaleNormal="110" workbookViewId="0">
      <selection activeCell="L8" sqref="L8"/>
    </sheetView>
  </sheetViews>
  <sheetFormatPr defaultRowHeight="15" x14ac:dyDescent="0.25"/>
  <cols>
    <col min="1" max="1" width="3.7109375" style="5" customWidth="1"/>
    <col min="2" max="2" width="8.5703125" style="5" customWidth="1"/>
    <col min="3" max="3" width="28.7109375" style="5" customWidth="1"/>
    <col min="4" max="4" width="10.5703125" style="5" customWidth="1"/>
    <col min="5" max="5" width="13.140625" style="5" customWidth="1"/>
    <col min="6" max="6" width="13.5703125" style="5" customWidth="1"/>
    <col min="7" max="7" width="11.85546875" style="5" customWidth="1"/>
    <col min="8" max="8" width="8.85546875" style="5" customWidth="1"/>
    <col min="9" max="236" width="9.140625" style="5"/>
    <col min="237" max="237" width="0" style="5" hidden="1" customWidth="1"/>
    <col min="238" max="238" width="7.28515625" style="5" customWidth="1"/>
    <col min="239" max="239" width="27.7109375" style="5" customWidth="1"/>
    <col min="240" max="245" width="8.42578125" style="5" customWidth="1"/>
    <col min="246" max="246" width="7.85546875" style="5" customWidth="1"/>
    <col min="247" max="250" width="8.42578125" style="5" customWidth="1"/>
    <col min="251" max="251" width="7.85546875" style="5" customWidth="1"/>
    <col min="252" max="253" width="0" style="5" hidden="1" customWidth="1"/>
    <col min="254" max="492" width="9.140625" style="5"/>
    <col min="493" max="493" width="0" style="5" hidden="1" customWidth="1"/>
    <col min="494" max="494" width="7.28515625" style="5" customWidth="1"/>
    <col min="495" max="495" width="27.7109375" style="5" customWidth="1"/>
    <col min="496" max="501" width="8.42578125" style="5" customWidth="1"/>
    <col min="502" max="502" width="7.85546875" style="5" customWidth="1"/>
    <col min="503" max="506" width="8.42578125" style="5" customWidth="1"/>
    <col min="507" max="507" width="7.85546875" style="5" customWidth="1"/>
    <col min="508" max="509" width="0" style="5" hidden="1" customWidth="1"/>
    <col min="510" max="748" width="9.140625" style="5"/>
    <col min="749" max="749" width="0" style="5" hidden="1" customWidth="1"/>
    <col min="750" max="750" width="7.28515625" style="5" customWidth="1"/>
    <col min="751" max="751" width="27.7109375" style="5" customWidth="1"/>
    <col min="752" max="757" width="8.42578125" style="5" customWidth="1"/>
    <col min="758" max="758" width="7.85546875" style="5" customWidth="1"/>
    <col min="759" max="762" width="8.42578125" style="5" customWidth="1"/>
    <col min="763" max="763" width="7.85546875" style="5" customWidth="1"/>
    <col min="764" max="765" width="0" style="5" hidden="1" customWidth="1"/>
    <col min="766" max="1004" width="9.140625" style="5"/>
    <col min="1005" max="1005" width="0" style="5" hidden="1" customWidth="1"/>
    <col min="1006" max="1006" width="7.28515625" style="5" customWidth="1"/>
    <col min="1007" max="1007" width="27.7109375" style="5" customWidth="1"/>
    <col min="1008" max="1013" width="8.42578125" style="5" customWidth="1"/>
    <col min="1014" max="1014" width="7.85546875" style="5" customWidth="1"/>
    <col min="1015" max="1018" width="8.42578125" style="5" customWidth="1"/>
    <col min="1019" max="1019" width="7.85546875" style="5" customWidth="1"/>
    <col min="1020" max="1021" width="0" style="5" hidden="1" customWidth="1"/>
    <col min="1022" max="1260" width="9.140625" style="5"/>
    <col min="1261" max="1261" width="0" style="5" hidden="1" customWidth="1"/>
    <col min="1262" max="1262" width="7.28515625" style="5" customWidth="1"/>
    <col min="1263" max="1263" width="27.7109375" style="5" customWidth="1"/>
    <col min="1264" max="1269" width="8.42578125" style="5" customWidth="1"/>
    <col min="1270" max="1270" width="7.85546875" style="5" customWidth="1"/>
    <col min="1271" max="1274" width="8.42578125" style="5" customWidth="1"/>
    <col min="1275" max="1275" width="7.85546875" style="5" customWidth="1"/>
    <col min="1276" max="1277" width="0" style="5" hidden="1" customWidth="1"/>
    <col min="1278" max="1516" width="9.140625" style="5"/>
    <col min="1517" max="1517" width="0" style="5" hidden="1" customWidth="1"/>
    <col min="1518" max="1518" width="7.28515625" style="5" customWidth="1"/>
    <col min="1519" max="1519" width="27.7109375" style="5" customWidth="1"/>
    <col min="1520" max="1525" width="8.42578125" style="5" customWidth="1"/>
    <col min="1526" max="1526" width="7.85546875" style="5" customWidth="1"/>
    <col min="1527" max="1530" width="8.42578125" style="5" customWidth="1"/>
    <col min="1531" max="1531" width="7.85546875" style="5" customWidth="1"/>
    <col min="1532" max="1533" width="0" style="5" hidden="1" customWidth="1"/>
    <col min="1534" max="1772" width="9.140625" style="5"/>
    <col min="1773" max="1773" width="0" style="5" hidden="1" customWidth="1"/>
    <col min="1774" max="1774" width="7.28515625" style="5" customWidth="1"/>
    <col min="1775" max="1775" width="27.7109375" style="5" customWidth="1"/>
    <col min="1776" max="1781" width="8.42578125" style="5" customWidth="1"/>
    <col min="1782" max="1782" width="7.85546875" style="5" customWidth="1"/>
    <col min="1783" max="1786" width="8.42578125" style="5" customWidth="1"/>
    <col min="1787" max="1787" width="7.85546875" style="5" customWidth="1"/>
    <col min="1788" max="1789" width="0" style="5" hidden="1" customWidth="1"/>
    <col min="1790" max="2028" width="9.140625" style="5"/>
    <col min="2029" max="2029" width="0" style="5" hidden="1" customWidth="1"/>
    <col min="2030" max="2030" width="7.28515625" style="5" customWidth="1"/>
    <col min="2031" max="2031" width="27.7109375" style="5" customWidth="1"/>
    <col min="2032" max="2037" width="8.42578125" style="5" customWidth="1"/>
    <col min="2038" max="2038" width="7.85546875" style="5" customWidth="1"/>
    <col min="2039" max="2042" width="8.42578125" style="5" customWidth="1"/>
    <col min="2043" max="2043" width="7.85546875" style="5" customWidth="1"/>
    <col min="2044" max="2045" width="0" style="5" hidden="1" customWidth="1"/>
    <col min="2046" max="2284" width="9.140625" style="5"/>
    <col min="2285" max="2285" width="0" style="5" hidden="1" customWidth="1"/>
    <col min="2286" max="2286" width="7.28515625" style="5" customWidth="1"/>
    <col min="2287" max="2287" width="27.7109375" style="5" customWidth="1"/>
    <col min="2288" max="2293" width="8.42578125" style="5" customWidth="1"/>
    <col min="2294" max="2294" width="7.85546875" style="5" customWidth="1"/>
    <col min="2295" max="2298" width="8.42578125" style="5" customWidth="1"/>
    <col min="2299" max="2299" width="7.85546875" style="5" customWidth="1"/>
    <col min="2300" max="2301" width="0" style="5" hidden="1" customWidth="1"/>
    <col min="2302" max="2540" width="9.140625" style="5"/>
    <col min="2541" max="2541" width="0" style="5" hidden="1" customWidth="1"/>
    <col min="2542" max="2542" width="7.28515625" style="5" customWidth="1"/>
    <col min="2543" max="2543" width="27.7109375" style="5" customWidth="1"/>
    <col min="2544" max="2549" width="8.42578125" style="5" customWidth="1"/>
    <col min="2550" max="2550" width="7.85546875" style="5" customWidth="1"/>
    <col min="2551" max="2554" width="8.42578125" style="5" customWidth="1"/>
    <col min="2555" max="2555" width="7.85546875" style="5" customWidth="1"/>
    <col min="2556" max="2557" width="0" style="5" hidden="1" customWidth="1"/>
    <col min="2558" max="2796" width="9.140625" style="5"/>
    <col min="2797" max="2797" width="0" style="5" hidden="1" customWidth="1"/>
    <col min="2798" max="2798" width="7.28515625" style="5" customWidth="1"/>
    <col min="2799" max="2799" width="27.7109375" style="5" customWidth="1"/>
    <col min="2800" max="2805" width="8.42578125" style="5" customWidth="1"/>
    <col min="2806" max="2806" width="7.85546875" style="5" customWidth="1"/>
    <col min="2807" max="2810" width="8.42578125" style="5" customWidth="1"/>
    <col min="2811" max="2811" width="7.85546875" style="5" customWidth="1"/>
    <col min="2812" max="2813" width="0" style="5" hidden="1" customWidth="1"/>
    <col min="2814" max="3052" width="9.140625" style="5"/>
    <col min="3053" max="3053" width="0" style="5" hidden="1" customWidth="1"/>
    <col min="3054" max="3054" width="7.28515625" style="5" customWidth="1"/>
    <col min="3055" max="3055" width="27.7109375" style="5" customWidth="1"/>
    <col min="3056" max="3061" width="8.42578125" style="5" customWidth="1"/>
    <col min="3062" max="3062" width="7.85546875" style="5" customWidth="1"/>
    <col min="3063" max="3066" width="8.42578125" style="5" customWidth="1"/>
    <col min="3067" max="3067" width="7.85546875" style="5" customWidth="1"/>
    <col min="3068" max="3069" width="0" style="5" hidden="1" customWidth="1"/>
    <col min="3070" max="3308" width="9.140625" style="5"/>
    <col min="3309" max="3309" width="0" style="5" hidden="1" customWidth="1"/>
    <col min="3310" max="3310" width="7.28515625" style="5" customWidth="1"/>
    <col min="3311" max="3311" width="27.7109375" style="5" customWidth="1"/>
    <col min="3312" max="3317" width="8.42578125" style="5" customWidth="1"/>
    <col min="3318" max="3318" width="7.85546875" style="5" customWidth="1"/>
    <col min="3319" max="3322" width="8.42578125" style="5" customWidth="1"/>
    <col min="3323" max="3323" width="7.85546875" style="5" customWidth="1"/>
    <col min="3324" max="3325" width="0" style="5" hidden="1" customWidth="1"/>
    <col min="3326" max="3564" width="9.140625" style="5"/>
    <col min="3565" max="3565" width="0" style="5" hidden="1" customWidth="1"/>
    <col min="3566" max="3566" width="7.28515625" style="5" customWidth="1"/>
    <col min="3567" max="3567" width="27.7109375" style="5" customWidth="1"/>
    <col min="3568" max="3573" width="8.42578125" style="5" customWidth="1"/>
    <col min="3574" max="3574" width="7.85546875" style="5" customWidth="1"/>
    <col min="3575" max="3578" width="8.42578125" style="5" customWidth="1"/>
    <col min="3579" max="3579" width="7.85546875" style="5" customWidth="1"/>
    <col min="3580" max="3581" width="0" style="5" hidden="1" customWidth="1"/>
    <col min="3582" max="3820" width="9.140625" style="5"/>
    <col min="3821" max="3821" width="0" style="5" hidden="1" customWidth="1"/>
    <col min="3822" max="3822" width="7.28515625" style="5" customWidth="1"/>
    <col min="3823" max="3823" width="27.7109375" style="5" customWidth="1"/>
    <col min="3824" max="3829" width="8.42578125" style="5" customWidth="1"/>
    <col min="3830" max="3830" width="7.85546875" style="5" customWidth="1"/>
    <col min="3831" max="3834" width="8.42578125" style="5" customWidth="1"/>
    <col min="3835" max="3835" width="7.85546875" style="5" customWidth="1"/>
    <col min="3836" max="3837" width="0" style="5" hidden="1" customWidth="1"/>
    <col min="3838" max="4076" width="9.140625" style="5"/>
    <col min="4077" max="4077" width="0" style="5" hidden="1" customWidth="1"/>
    <col min="4078" max="4078" width="7.28515625" style="5" customWidth="1"/>
    <col min="4079" max="4079" width="27.7109375" style="5" customWidth="1"/>
    <col min="4080" max="4085" width="8.42578125" style="5" customWidth="1"/>
    <col min="4086" max="4086" width="7.85546875" style="5" customWidth="1"/>
    <col min="4087" max="4090" width="8.42578125" style="5" customWidth="1"/>
    <col min="4091" max="4091" width="7.85546875" style="5" customWidth="1"/>
    <col min="4092" max="4093" width="0" style="5" hidden="1" customWidth="1"/>
    <col min="4094" max="4332" width="9.140625" style="5"/>
    <col min="4333" max="4333" width="0" style="5" hidden="1" customWidth="1"/>
    <col min="4334" max="4334" width="7.28515625" style="5" customWidth="1"/>
    <col min="4335" max="4335" width="27.7109375" style="5" customWidth="1"/>
    <col min="4336" max="4341" width="8.42578125" style="5" customWidth="1"/>
    <col min="4342" max="4342" width="7.85546875" style="5" customWidth="1"/>
    <col min="4343" max="4346" width="8.42578125" style="5" customWidth="1"/>
    <col min="4347" max="4347" width="7.85546875" style="5" customWidth="1"/>
    <col min="4348" max="4349" width="0" style="5" hidden="1" customWidth="1"/>
    <col min="4350" max="4588" width="9.140625" style="5"/>
    <col min="4589" max="4589" width="0" style="5" hidden="1" customWidth="1"/>
    <col min="4590" max="4590" width="7.28515625" style="5" customWidth="1"/>
    <col min="4591" max="4591" width="27.7109375" style="5" customWidth="1"/>
    <col min="4592" max="4597" width="8.42578125" style="5" customWidth="1"/>
    <col min="4598" max="4598" width="7.85546875" style="5" customWidth="1"/>
    <col min="4599" max="4602" width="8.42578125" style="5" customWidth="1"/>
    <col min="4603" max="4603" width="7.85546875" style="5" customWidth="1"/>
    <col min="4604" max="4605" width="0" style="5" hidden="1" customWidth="1"/>
    <col min="4606" max="4844" width="9.140625" style="5"/>
    <col min="4845" max="4845" width="0" style="5" hidden="1" customWidth="1"/>
    <col min="4846" max="4846" width="7.28515625" style="5" customWidth="1"/>
    <col min="4847" max="4847" width="27.7109375" style="5" customWidth="1"/>
    <col min="4848" max="4853" width="8.42578125" style="5" customWidth="1"/>
    <col min="4854" max="4854" width="7.85546875" style="5" customWidth="1"/>
    <col min="4855" max="4858" width="8.42578125" style="5" customWidth="1"/>
    <col min="4859" max="4859" width="7.85546875" style="5" customWidth="1"/>
    <col min="4860" max="4861" width="0" style="5" hidden="1" customWidth="1"/>
    <col min="4862" max="5100" width="9.140625" style="5"/>
    <col min="5101" max="5101" width="0" style="5" hidden="1" customWidth="1"/>
    <col min="5102" max="5102" width="7.28515625" style="5" customWidth="1"/>
    <col min="5103" max="5103" width="27.7109375" style="5" customWidth="1"/>
    <col min="5104" max="5109" width="8.42578125" style="5" customWidth="1"/>
    <col min="5110" max="5110" width="7.85546875" style="5" customWidth="1"/>
    <col min="5111" max="5114" width="8.42578125" style="5" customWidth="1"/>
    <col min="5115" max="5115" width="7.85546875" style="5" customWidth="1"/>
    <col min="5116" max="5117" width="0" style="5" hidden="1" customWidth="1"/>
    <col min="5118" max="5356" width="9.140625" style="5"/>
    <col min="5357" max="5357" width="0" style="5" hidden="1" customWidth="1"/>
    <col min="5358" max="5358" width="7.28515625" style="5" customWidth="1"/>
    <col min="5359" max="5359" width="27.7109375" style="5" customWidth="1"/>
    <col min="5360" max="5365" width="8.42578125" style="5" customWidth="1"/>
    <col min="5366" max="5366" width="7.85546875" style="5" customWidth="1"/>
    <col min="5367" max="5370" width="8.42578125" style="5" customWidth="1"/>
    <col min="5371" max="5371" width="7.85546875" style="5" customWidth="1"/>
    <col min="5372" max="5373" width="0" style="5" hidden="1" customWidth="1"/>
    <col min="5374" max="5612" width="9.140625" style="5"/>
    <col min="5613" max="5613" width="0" style="5" hidden="1" customWidth="1"/>
    <col min="5614" max="5614" width="7.28515625" style="5" customWidth="1"/>
    <col min="5615" max="5615" width="27.7109375" style="5" customWidth="1"/>
    <col min="5616" max="5621" width="8.42578125" style="5" customWidth="1"/>
    <col min="5622" max="5622" width="7.85546875" style="5" customWidth="1"/>
    <col min="5623" max="5626" width="8.42578125" style="5" customWidth="1"/>
    <col min="5627" max="5627" width="7.85546875" style="5" customWidth="1"/>
    <col min="5628" max="5629" width="0" style="5" hidden="1" customWidth="1"/>
    <col min="5630" max="5868" width="9.140625" style="5"/>
    <col min="5869" max="5869" width="0" style="5" hidden="1" customWidth="1"/>
    <col min="5870" max="5870" width="7.28515625" style="5" customWidth="1"/>
    <col min="5871" max="5871" width="27.7109375" style="5" customWidth="1"/>
    <col min="5872" max="5877" width="8.42578125" style="5" customWidth="1"/>
    <col min="5878" max="5878" width="7.85546875" style="5" customWidth="1"/>
    <col min="5879" max="5882" width="8.42578125" style="5" customWidth="1"/>
    <col min="5883" max="5883" width="7.85546875" style="5" customWidth="1"/>
    <col min="5884" max="5885" width="0" style="5" hidden="1" customWidth="1"/>
    <col min="5886" max="6124" width="9.140625" style="5"/>
    <col min="6125" max="6125" width="0" style="5" hidden="1" customWidth="1"/>
    <col min="6126" max="6126" width="7.28515625" style="5" customWidth="1"/>
    <col min="6127" max="6127" width="27.7109375" style="5" customWidth="1"/>
    <col min="6128" max="6133" width="8.42578125" style="5" customWidth="1"/>
    <col min="6134" max="6134" width="7.85546875" style="5" customWidth="1"/>
    <col min="6135" max="6138" width="8.42578125" style="5" customWidth="1"/>
    <col min="6139" max="6139" width="7.85546875" style="5" customWidth="1"/>
    <col min="6140" max="6141" width="0" style="5" hidden="1" customWidth="1"/>
    <col min="6142" max="6380" width="9.140625" style="5"/>
    <col min="6381" max="6381" width="0" style="5" hidden="1" customWidth="1"/>
    <col min="6382" max="6382" width="7.28515625" style="5" customWidth="1"/>
    <col min="6383" max="6383" width="27.7109375" style="5" customWidth="1"/>
    <col min="6384" max="6389" width="8.42578125" style="5" customWidth="1"/>
    <col min="6390" max="6390" width="7.85546875" style="5" customWidth="1"/>
    <col min="6391" max="6394" width="8.42578125" style="5" customWidth="1"/>
    <col min="6395" max="6395" width="7.85546875" style="5" customWidth="1"/>
    <col min="6396" max="6397" width="0" style="5" hidden="1" customWidth="1"/>
    <col min="6398" max="6636" width="9.140625" style="5"/>
    <col min="6637" max="6637" width="0" style="5" hidden="1" customWidth="1"/>
    <col min="6638" max="6638" width="7.28515625" style="5" customWidth="1"/>
    <col min="6639" max="6639" width="27.7109375" style="5" customWidth="1"/>
    <col min="6640" max="6645" width="8.42578125" style="5" customWidth="1"/>
    <col min="6646" max="6646" width="7.85546875" style="5" customWidth="1"/>
    <col min="6647" max="6650" width="8.42578125" style="5" customWidth="1"/>
    <col min="6651" max="6651" width="7.85546875" style="5" customWidth="1"/>
    <col min="6652" max="6653" width="0" style="5" hidden="1" customWidth="1"/>
    <col min="6654" max="6892" width="9.140625" style="5"/>
    <col min="6893" max="6893" width="0" style="5" hidden="1" customWidth="1"/>
    <col min="6894" max="6894" width="7.28515625" style="5" customWidth="1"/>
    <col min="6895" max="6895" width="27.7109375" style="5" customWidth="1"/>
    <col min="6896" max="6901" width="8.42578125" style="5" customWidth="1"/>
    <col min="6902" max="6902" width="7.85546875" style="5" customWidth="1"/>
    <col min="6903" max="6906" width="8.42578125" style="5" customWidth="1"/>
    <col min="6907" max="6907" width="7.85546875" style="5" customWidth="1"/>
    <col min="6908" max="6909" width="0" style="5" hidden="1" customWidth="1"/>
    <col min="6910" max="7148" width="9.140625" style="5"/>
    <col min="7149" max="7149" width="0" style="5" hidden="1" customWidth="1"/>
    <col min="7150" max="7150" width="7.28515625" style="5" customWidth="1"/>
    <col min="7151" max="7151" width="27.7109375" style="5" customWidth="1"/>
    <col min="7152" max="7157" width="8.42578125" style="5" customWidth="1"/>
    <col min="7158" max="7158" width="7.85546875" style="5" customWidth="1"/>
    <col min="7159" max="7162" width="8.42578125" style="5" customWidth="1"/>
    <col min="7163" max="7163" width="7.85546875" style="5" customWidth="1"/>
    <col min="7164" max="7165" width="0" style="5" hidden="1" customWidth="1"/>
    <col min="7166" max="7404" width="9.140625" style="5"/>
    <col min="7405" max="7405" width="0" style="5" hidden="1" customWidth="1"/>
    <col min="7406" max="7406" width="7.28515625" style="5" customWidth="1"/>
    <col min="7407" max="7407" width="27.7109375" style="5" customWidth="1"/>
    <col min="7408" max="7413" width="8.42578125" style="5" customWidth="1"/>
    <col min="7414" max="7414" width="7.85546875" style="5" customWidth="1"/>
    <col min="7415" max="7418" width="8.42578125" style="5" customWidth="1"/>
    <col min="7419" max="7419" width="7.85546875" style="5" customWidth="1"/>
    <col min="7420" max="7421" width="0" style="5" hidden="1" customWidth="1"/>
    <col min="7422" max="7660" width="9.140625" style="5"/>
    <col min="7661" max="7661" width="0" style="5" hidden="1" customWidth="1"/>
    <col min="7662" max="7662" width="7.28515625" style="5" customWidth="1"/>
    <col min="7663" max="7663" width="27.7109375" style="5" customWidth="1"/>
    <col min="7664" max="7669" width="8.42578125" style="5" customWidth="1"/>
    <col min="7670" max="7670" width="7.85546875" style="5" customWidth="1"/>
    <col min="7671" max="7674" width="8.42578125" style="5" customWidth="1"/>
    <col min="7675" max="7675" width="7.85546875" style="5" customWidth="1"/>
    <col min="7676" max="7677" width="0" style="5" hidden="1" customWidth="1"/>
    <col min="7678" max="7916" width="9.140625" style="5"/>
    <col min="7917" max="7917" width="0" style="5" hidden="1" customWidth="1"/>
    <col min="7918" max="7918" width="7.28515625" style="5" customWidth="1"/>
    <col min="7919" max="7919" width="27.7109375" style="5" customWidth="1"/>
    <col min="7920" max="7925" width="8.42578125" style="5" customWidth="1"/>
    <col min="7926" max="7926" width="7.85546875" style="5" customWidth="1"/>
    <col min="7927" max="7930" width="8.42578125" style="5" customWidth="1"/>
    <col min="7931" max="7931" width="7.85546875" style="5" customWidth="1"/>
    <col min="7932" max="7933" width="0" style="5" hidden="1" customWidth="1"/>
    <col min="7934" max="8172" width="9.140625" style="5"/>
    <col min="8173" max="8173" width="0" style="5" hidden="1" customWidth="1"/>
    <col min="8174" max="8174" width="7.28515625" style="5" customWidth="1"/>
    <col min="8175" max="8175" width="27.7109375" style="5" customWidth="1"/>
    <col min="8176" max="8181" width="8.42578125" style="5" customWidth="1"/>
    <col min="8182" max="8182" width="7.85546875" style="5" customWidth="1"/>
    <col min="8183" max="8186" width="8.42578125" style="5" customWidth="1"/>
    <col min="8187" max="8187" width="7.85546875" style="5" customWidth="1"/>
    <col min="8188" max="8189" width="0" style="5" hidden="1" customWidth="1"/>
    <col min="8190" max="8428" width="9.140625" style="5"/>
    <col min="8429" max="8429" width="0" style="5" hidden="1" customWidth="1"/>
    <col min="8430" max="8430" width="7.28515625" style="5" customWidth="1"/>
    <col min="8431" max="8431" width="27.7109375" style="5" customWidth="1"/>
    <col min="8432" max="8437" width="8.42578125" style="5" customWidth="1"/>
    <col min="8438" max="8438" width="7.85546875" style="5" customWidth="1"/>
    <col min="8439" max="8442" width="8.42578125" style="5" customWidth="1"/>
    <col min="8443" max="8443" width="7.85546875" style="5" customWidth="1"/>
    <col min="8444" max="8445" width="0" style="5" hidden="1" customWidth="1"/>
    <col min="8446" max="8684" width="9.140625" style="5"/>
    <col min="8685" max="8685" width="0" style="5" hidden="1" customWidth="1"/>
    <col min="8686" max="8686" width="7.28515625" style="5" customWidth="1"/>
    <col min="8687" max="8687" width="27.7109375" style="5" customWidth="1"/>
    <col min="8688" max="8693" width="8.42578125" style="5" customWidth="1"/>
    <col min="8694" max="8694" width="7.85546875" style="5" customWidth="1"/>
    <col min="8695" max="8698" width="8.42578125" style="5" customWidth="1"/>
    <col min="8699" max="8699" width="7.85546875" style="5" customWidth="1"/>
    <col min="8700" max="8701" width="0" style="5" hidden="1" customWidth="1"/>
    <col min="8702" max="8940" width="9.140625" style="5"/>
    <col min="8941" max="8941" width="0" style="5" hidden="1" customWidth="1"/>
    <col min="8942" max="8942" width="7.28515625" style="5" customWidth="1"/>
    <col min="8943" max="8943" width="27.7109375" style="5" customWidth="1"/>
    <col min="8944" max="8949" width="8.42578125" style="5" customWidth="1"/>
    <col min="8950" max="8950" width="7.85546875" style="5" customWidth="1"/>
    <col min="8951" max="8954" width="8.42578125" style="5" customWidth="1"/>
    <col min="8955" max="8955" width="7.85546875" style="5" customWidth="1"/>
    <col min="8956" max="8957" width="0" style="5" hidden="1" customWidth="1"/>
    <col min="8958" max="9196" width="9.140625" style="5"/>
    <col min="9197" max="9197" width="0" style="5" hidden="1" customWidth="1"/>
    <col min="9198" max="9198" width="7.28515625" style="5" customWidth="1"/>
    <col min="9199" max="9199" width="27.7109375" style="5" customWidth="1"/>
    <col min="9200" max="9205" width="8.42578125" style="5" customWidth="1"/>
    <col min="9206" max="9206" width="7.85546875" style="5" customWidth="1"/>
    <col min="9207" max="9210" width="8.42578125" style="5" customWidth="1"/>
    <col min="9211" max="9211" width="7.85546875" style="5" customWidth="1"/>
    <col min="9212" max="9213" width="0" style="5" hidden="1" customWidth="1"/>
    <col min="9214" max="9452" width="9.140625" style="5"/>
    <col min="9453" max="9453" width="0" style="5" hidden="1" customWidth="1"/>
    <col min="9454" max="9454" width="7.28515625" style="5" customWidth="1"/>
    <col min="9455" max="9455" width="27.7109375" style="5" customWidth="1"/>
    <col min="9456" max="9461" width="8.42578125" style="5" customWidth="1"/>
    <col min="9462" max="9462" width="7.85546875" style="5" customWidth="1"/>
    <col min="9463" max="9466" width="8.42578125" style="5" customWidth="1"/>
    <col min="9467" max="9467" width="7.85546875" style="5" customWidth="1"/>
    <col min="9468" max="9469" width="0" style="5" hidden="1" customWidth="1"/>
    <col min="9470" max="9708" width="9.140625" style="5"/>
    <col min="9709" max="9709" width="0" style="5" hidden="1" customWidth="1"/>
    <col min="9710" max="9710" width="7.28515625" style="5" customWidth="1"/>
    <col min="9711" max="9711" width="27.7109375" style="5" customWidth="1"/>
    <col min="9712" max="9717" width="8.42578125" style="5" customWidth="1"/>
    <col min="9718" max="9718" width="7.85546875" style="5" customWidth="1"/>
    <col min="9719" max="9722" width="8.42578125" style="5" customWidth="1"/>
    <col min="9723" max="9723" width="7.85546875" style="5" customWidth="1"/>
    <col min="9724" max="9725" width="0" style="5" hidden="1" customWidth="1"/>
    <col min="9726" max="9964" width="9.140625" style="5"/>
    <col min="9965" max="9965" width="0" style="5" hidden="1" customWidth="1"/>
    <col min="9966" max="9966" width="7.28515625" style="5" customWidth="1"/>
    <col min="9967" max="9967" width="27.7109375" style="5" customWidth="1"/>
    <col min="9968" max="9973" width="8.42578125" style="5" customWidth="1"/>
    <col min="9974" max="9974" width="7.85546875" style="5" customWidth="1"/>
    <col min="9975" max="9978" width="8.42578125" style="5" customWidth="1"/>
    <col min="9979" max="9979" width="7.85546875" style="5" customWidth="1"/>
    <col min="9980" max="9981" width="0" style="5" hidden="1" customWidth="1"/>
    <col min="9982" max="10220" width="9.140625" style="5"/>
    <col min="10221" max="10221" width="0" style="5" hidden="1" customWidth="1"/>
    <col min="10222" max="10222" width="7.28515625" style="5" customWidth="1"/>
    <col min="10223" max="10223" width="27.7109375" style="5" customWidth="1"/>
    <col min="10224" max="10229" width="8.42578125" style="5" customWidth="1"/>
    <col min="10230" max="10230" width="7.85546875" style="5" customWidth="1"/>
    <col min="10231" max="10234" width="8.42578125" style="5" customWidth="1"/>
    <col min="10235" max="10235" width="7.85546875" style="5" customWidth="1"/>
    <col min="10236" max="10237" width="0" style="5" hidden="1" customWidth="1"/>
    <col min="10238" max="10476" width="9.140625" style="5"/>
    <col min="10477" max="10477" width="0" style="5" hidden="1" customWidth="1"/>
    <col min="10478" max="10478" width="7.28515625" style="5" customWidth="1"/>
    <col min="10479" max="10479" width="27.7109375" style="5" customWidth="1"/>
    <col min="10480" max="10485" width="8.42578125" style="5" customWidth="1"/>
    <col min="10486" max="10486" width="7.85546875" style="5" customWidth="1"/>
    <col min="10487" max="10490" width="8.42578125" style="5" customWidth="1"/>
    <col min="10491" max="10491" width="7.85546875" style="5" customWidth="1"/>
    <col min="10492" max="10493" width="0" style="5" hidden="1" customWidth="1"/>
    <col min="10494" max="10732" width="9.140625" style="5"/>
    <col min="10733" max="10733" width="0" style="5" hidden="1" customWidth="1"/>
    <col min="10734" max="10734" width="7.28515625" style="5" customWidth="1"/>
    <col min="10735" max="10735" width="27.7109375" style="5" customWidth="1"/>
    <col min="10736" max="10741" width="8.42578125" style="5" customWidth="1"/>
    <col min="10742" max="10742" width="7.85546875" style="5" customWidth="1"/>
    <col min="10743" max="10746" width="8.42578125" style="5" customWidth="1"/>
    <col min="10747" max="10747" width="7.85546875" style="5" customWidth="1"/>
    <col min="10748" max="10749" width="0" style="5" hidden="1" customWidth="1"/>
    <col min="10750" max="10988" width="9.140625" style="5"/>
    <col min="10989" max="10989" width="0" style="5" hidden="1" customWidth="1"/>
    <col min="10990" max="10990" width="7.28515625" style="5" customWidth="1"/>
    <col min="10991" max="10991" width="27.7109375" style="5" customWidth="1"/>
    <col min="10992" max="10997" width="8.42578125" style="5" customWidth="1"/>
    <col min="10998" max="10998" width="7.85546875" style="5" customWidth="1"/>
    <col min="10999" max="11002" width="8.42578125" style="5" customWidth="1"/>
    <col min="11003" max="11003" width="7.85546875" style="5" customWidth="1"/>
    <col min="11004" max="11005" width="0" style="5" hidden="1" customWidth="1"/>
    <col min="11006" max="11244" width="9.140625" style="5"/>
    <col min="11245" max="11245" width="0" style="5" hidden="1" customWidth="1"/>
    <col min="11246" max="11246" width="7.28515625" style="5" customWidth="1"/>
    <col min="11247" max="11247" width="27.7109375" style="5" customWidth="1"/>
    <col min="11248" max="11253" width="8.42578125" style="5" customWidth="1"/>
    <col min="11254" max="11254" width="7.85546875" style="5" customWidth="1"/>
    <col min="11255" max="11258" width="8.42578125" style="5" customWidth="1"/>
    <col min="11259" max="11259" width="7.85546875" style="5" customWidth="1"/>
    <col min="11260" max="11261" width="0" style="5" hidden="1" customWidth="1"/>
    <col min="11262" max="11500" width="9.140625" style="5"/>
    <col min="11501" max="11501" width="0" style="5" hidden="1" customWidth="1"/>
    <col min="11502" max="11502" width="7.28515625" style="5" customWidth="1"/>
    <col min="11503" max="11503" width="27.7109375" style="5" customWidth="1"/>
    <col min="11504" max="11509" width="8.42578125" style="5" customWidth="1"/>
    <col min="11510" max="11510" width="7.85546875" style="5" customWidth="1"/>
    <col min="11511" max="11514" width="8.42578125" style="5" customWidth="1"/>
    <col min="11515" max="11515" width="7.85546875" style="5" customWidth="1"/>
    <col min="11516" max="11517" width="0" style="5" hidden="1" customWidth="1"/>
    <col min="11518" max="11756" width="9.140625" style="5"/>
    <col min="11757" max="11757" width="0" style="5" hidden="1" customWidth="1"/>
    <col min="11758" max="11758" width="7.28515625" style="5" customWidth="1"/>
    <col min="11759" max="11759" width="27.7109375" style="5" customWidth="1"/>
    <col min="11760" max="11765" width="8.42578125" style="5" customWidth="1"/>
    <col min="11766" max="11766" width="7.85546875" style="5" customWidth="1"/>
    <col min="11767" max="11770" width="8.42578125" style="5" customWidth="1"/>
    <col min="11771" max="11771" width="7.85546875" style="5" customWidth="1"/>
    <col min="11772" max="11773" width="0" style="5" hidden="1" customWidth="1"/>
    <col min="11774" max="12012" width="9.140625" style="5"/>
    <col min="12013" max="12013" width="0" style="5" hidden="1" customWidth="1"/>
    <col min="12014" max="12014" width="7.28515625" style="5" customWidth="1"/>
    <col min="12015" max="12015" width="27.7109375" style="5" customWidth="1"/>
    <col min="12016" max="12021" width="8.42578125" style="5" customWidth="1"/>
    <col min="12022" max="12022" width="7.85546875" style="5" customWidth="1"/>
    <col min="12023" max="12026" width="8.42578125" style="5" customWidth="1"/>
    <col min="12027" max="12027" width="7.85546875" style="5" customWidth="1"/>
    <col min="12028" max="12029" width="0" style="5" hidden="1" customWidth="1"/>
    <col min="12030" max="12268" width="9.140625" style="5"/>
    <col min="12269" max="12269" width="0" style="5" hidden="1" customWidth="1"/>
    <col min="12270" max="12270" width="7.28515625" style="5" customWidth="1"/>
    <col min="12271" max="12271" width="27.7109375" style="5" customWidth="1"/>
    <col min="12272" max="12277" width="8.42578125" style="5" customWidth="1"/>
    <col min="12278" max="12278" width="7.85546875" style="5" customWidth="1"/>
    <col min="12279" max="12282" width="8.42578125" style="5" customWidth="1"/>
    <col min="12283" max="12283" width="7.85546875" style="5" customWidth="1"/>
    <col min="12284" max="12285" width="0" style="5" hidden="1" customWidth="1"/>
    <col min="12286" max="12524" width="9.140625" style="5"/>
    <col min="12525" max="12525" width="0" style="5" hidden="1" customWidth="1"/>
    <col min="12526" max="12526" width="7.28515625" style="5" customWidth="1"/>
    <col min="12527" max="12527" width="27.7109375" style="5" customWidth="1"/>
    <col min="12528" max="12533" width="8.42578125" style="5" customWidth="1"/>
    <col min="12534" max="12534" width="7.85546875" style="5" customWidth="1"/>
    <col min="12535" max="12538" width="8.42578125" style="5" customWidth="1"/>
    <col min="12539" max="12539" width="7.85546875" style="5" customWidth="1"/>
    <col min="12540" max="12541" width="0" style="5" hidden="1" customWidth="1"/>
    <col min="12542" max="12780" width="9.140625" style="5"/>
    <col min="12781" max="12781" width="0" style="5" hidden="1" customWidth="1"/>
    <col min="12782" max="12782" width="7.28515625" style="5" customWidth="1"/>
    <col min="12783" max="12783" width="27.7109375" style="5" customWidth="1"/>
    <col min="12784" max="12789" width="8.42578125" style="5" customWidth="1"/>
    <col min="12790" max="12790" width="7.85546875" style="5" customWidth="1"/>
    <col min="12791" max="12794" width="8.42578125" style="5" customWidth="1"/>
    <col min="12795" max="12795" width="7.85546875" style="5" customWidth="1"/>
    <col min="12796" max="12797" width="0" style="5" hidden="1" customWidth="1"/>
    <col min="12798" max="13036" width="9.140625" style="5"/>
    <col min="13037" max="13037" width="0" style="5" hidden="1" customWidth="1"/>
    <col min="13038" max="13038" width="7.28515625" style="5" customWidth="1"/>
    <col min="13039" max="13039" width="27.7109375" style="5" customWidth="1"/>
    <col min="13040" max="13045" width="8.42578125" style="5" customWidth="1"/>
    <col min="13046" max="13046" width="7.85546875" style="5" customWidth="1"/>
    <col min="13047" max="13050" width="8.42578125" style="5" customWidth="1"/>
    <col min="13051" max="13051" width="7.85546875" style="5" customWidth="1"/>
    <col min="13052" max="13053" width="0" style="5" hidden="1" customWidth="1"/>
    <col min="13054" max="13292" width="9.140625" style="5"/>
    <col min="13293" max="13293" width="0" style="5" hidden="1" customWidth="1"/>
    <col min="13294" max="13294" width="7.28515625" style="5" customWidth="1"/>
    <col min="13295" max="13295" width="27.7109375" style="5" customWidth="1"/>
    <col min="13296" max="13301" width="8.42578125" style="5" customWidth="1"/>
    <col min="13302" max="13302" width="7.85546875" style="5" customWidth="1"/>
    <col min="13303" max="13306" width="8.42578125" style="5" customWidth="1"/>
    <col min="13307" max="13307" width="7.85546875" style="5" customWidth="1"/>
    <col min="13308" max="13309" width="0" style="5" hidden="1" customWidth="1"/>
    <col min="13310" max="13548" width="9.140625" style="5"/>
    <col min="13549" max="13549" width="0" style="5" hidden="1" customWidth="1"/>
    <col min="13550" max="13550" width="7.28515625" style="5" customWidth="1"/>
    <col min="13551" max="13551" width="27.7109375" style="5" customWidth="1"/>
    <col min="13552" max="13557" width="8.42578125" style="5" customWidth="1"/>
    <col min="13558" max="13558" width="7.85546875" style="5" customWidth="1"/>
    <col min="13559" max="13562" width="8.42578125" style="5" customWidth="1"/>
    <col min="13563" max="13563" width="7.85546875" style="5" customWidth="1"/>
    <col min="13564" max="13565" width="0" style="5" hidden="1" customWidth="1"/>
    <col min="13566" max="13804" width="9.140625" style="5"/>
    <col min="13805" max="13805" width="0" style="5" hidden="1" customWidth="1"/>
    <col min="13806" max="13806" width="7.28515625" style="5" customWidth="1"/>
    <col min="13807" max="13807" width="27.7109375" style="5" customWidth="1"/>
    <col min="13808" max="13813" width="8.42578125" style="5" customWidth="1"/>
    <col min="13814" max="13814" width="7.85546875" style="5" customWidth="1"/>
    <col min="13815" max="13818" width="8.42578125" style="5" customWidth="1"/>
    <col min="13819" max="13819" width="7.85546875" style="5" customWidth="1"/>
    <col min="13820" max="13821" width="0" style="5" hidden="1" customWidth="1"/>
    <col min="13822" max="14060" width="9.140625" style="5"/>
    <col min="14061" max="14061" width="0" style="5" hidden="1" customWidth="1"/>
    <col min="14062" max="14062" width="7.28515625" style="5" customWidth="1"/>
    <col min="14063" max="14063" width="27.7109375" style="5" customWidth="1"/>
    <col min="14064" max="14069" width="8.42578125" style="5" customWidth="1"/>
    <col min="14070" max="14070" width="7.85546875" style="5" customWidth="1"/>
    <col min="14071" max="14074" width="8.42578125" style="5" customWidth="1"/>
    <col min="14075" max="14075" width="7.85546875" style="5" customWidth="1"/>
    <col min="14076" max="14077" width="0" style="5" hidden="1" customWidth="1"/>
    <col min="14078" max="14316" width="9.140625" style="5"/>
    <col min="14317" max="14317" width="0" style="5" hidden="1" customWidth="1"/>
    <col min="14318" max="14318" width="7.28515625" style="5" customWidth="1"/>
    <col min="14319" max="14319" width="27.7109375" style="5" customWidth="1"/>
    <col min="14320" max="14325" width="8.42578125" style="5" customWidth="1"/>
    <col min="14326" max="14326" width="7.85546875" style="5" customWidth="1"/>
    <col min="14327" max="14330" width="8.42578125" style="5" customWidth="1"/>
    <col min="14331" max="14331" width="7.85546875" style="5" customWidth="1"/>
    <col min="14332" max="14333" width="0" style="5" hidden="1" customWidth="1"/>
    <col min="14334" max="14572" width="9.140625" style="5"/>
    <col min="14573" max="14573" width="0" style="5" hidden="1" customWidth="1"/>
    <col min="14574" max="14574" width="7.28515625" style="5" customWidth="1"/>
    <col min="14575" max="14575" width="27.7109375" style="5" customWidth="1"/>
    <col min="14576" max="14581" width="8.42578125" style="5" customWidth="1"/>
    <col min="14582" max="14582" width="7.85546875" style="5" customWidth="1"/>
    <col min="14583" max="14586" width="8.42578125" style="5" customWidth="1"/>
    <col min="14587" max="14587" width="7.85546875" style="5" customWidth="1"/>
    <col min="14588" max="14589" width="0" style="5" hidden="1" customWidth="1"/>
    <col min="14590" max="14828" width="9.140625" style="5"/>
    <col min="14829" max="14829" width="0" style="5" hidden="1" customWidth="1"/>
    <col min="14830" max="14830" width="7.28515625" style="5" customWidth="1"/>
    <col min="14831" max="14831" width="27.7109375" style="5" customWidth="1"/>
    <col min="14832" max="14837" width="8.42578125" style="5" customWidth="1"/>
    <col min="14838" max="14838" width="7.85546875" style="5" customWidth="1"/>
    <col min="14839" max="14842" width="8.42578125" style="5" customWidth="1"/>
    <col min="14843" max="14843" width="7.85546875" style="5" customWidth="1"/>
    <col min="14844" max="14845" width="0" style="5" hidden="1" customWidth="1"/>
    <col min="14846" max="15084" width="9.140625" style="5"/>
    <col min="15085" max="15085" width="0" style="5" hidden="1" customWidth="1"/>
    <col min="15086" max="15086" width="7.28515625" style="5" customWidth="1"/>
    <col min="15087" max="15087" width="27.7109375" style="5" customWidth="1"/>
    <col min="15088" max="15093" width="8.42578125" style="5" customWidth="1"/>
    <col min="15094" max="15094" width="7.85546875" style="5" customWidth="1"/>
    <col min="15095" max="15098" width="8.42578125" style="5" customWidth="1"/>
    <col min="15099" max="15099" width="7.85546875" style="5" customWidth="1"/>
    <col min="15100" max="15101" width="0" style="5" hidden="1" customWidth="1"/>
    <col min="15102" max="15340" width="9.140625" style="5"/>
    <col min="15341" max="15341" width="0" style="5" hidden="1" customWidth="1"/>
    <col min="15342" max="15342" width="7.28515625" style="5" customWidth="1"/>
    <col min="15343" max="15343" width="27.7109375" style="5" customWidth="1"/>
    <col min="15344" max="15349" width="8.42578125" style="5" customWidth="1"/>
    <col min="15350" max="15350" width="7.85546875" style="5" customWidth="1"/>
    <col min="15351" max="15354" width="8.42578125" style="5" customWidth="1"/>
    <col min="15355" max="15355" width="7.85546875" style="5" customWidth="1"/>
    <col min="15356" max="15357" width="0" style="5" hidden="1" customWidth="1"/>
    <col min="15358" max="15596" width="9.140625" style="5"/>
    <col min="15597" max="15597" width="0" style="5" hidden="1" customWidth="1"/>
    <col min="15598" max="15598" width="7.28515625" style="5" customWidth="1"/>
    <col min="15599" max="15599" width="27.7109375" style="5" customWidth="1"/>
    <col min="15600" max="15605" width="8.42578125" style="5" customWidth="1"/>
    <col min="15606" max="15606" width="7.85546875" style="5" customWidth="1"/>
    <col min="15607" max="15610" width="8.42578125" style="5" customWidth="1"/>
    <col min="15611" max="15611" width="7.85546875" style="5" customWidth="1"/>
    <col min="15612" max="15613" width="0" style="5" hidden="1" customWidth="1"/>
    <col min="15614" max="15852" width="9.140625" style="5"/>
    <col min="15853" max="15853" width="0" style="5" hidden="1" customWidth="1"/>
    <col min="15854" max="15854" width="7.28515625" style="5" customWidth="1"/>
    <col min="15855" max="15855" width="27.7109375" style="5" customWidth="1"/>
    <col min="15856" max="15861" width="8.42578125" style="5" customWidth="1"/>
    <col min="15862" max="15862" width="7.85546875" style="5" customWidth="1"/>
    <col min="15863" max="15866" width="8.42578125" style="5" customWidth="1"/>
    <col min="15867" max="15867" width="7.85546875" style="5" customWidth="1"/>
    <col min="15868" max="15869" width="0" style="5" hidden="1" customWidth="1"/>
    <col min="15870" max="16108" width="9.140625" style="5"/>
    <col min="16109" max="16109" width="0" style="5" hidden="1" customWidth="1"/>
    <col min="16110" max="16110" width="7.28515625" style="5" customWidth="1"/>
    <col min="16111" max="16111" width="27.7109375" style="5" customWidth="1"/>
    <col min="16112" max="16117" width="8.42578125" style="5" customWidth="1"/>
    <col min="16118" max="16118" width="7.85546875" style="5" customWidth="1"/>
    <col min="16119" max="16122" width="8.42578125" style="5" customWidth="1"/>
    <col min="16123" max="16123" width="7.85546875" style="5" customWidth="1"/>
    <col min="16124" max="16125" width="0" style="5" hidden="1" customWidth="1"/>
    <col min="16126" max="16384" width="9.140625" style="5"/>
  </cols>
  <sheetData>
    <row r="1" spans="1:8" ht="33" customHeight="1" x14ac:dyDescent="0.25">
      <c r="E1" s="10" t="s">
        <v>58</v>
      </c>
      <c r="F1" s="10"/>
      <c r="G1" s="10"/>
      <c r="H1" s="10"/>
    </row>
    <row r="2" spans="1:8" ht="23.25" customHeight="1" thickBot="1" x14ac:dyDescent="0.3">
      <c r="B2" s="9" t="s">
        <v>51</v>
      </c>
      <c r="C2" s="9"/>
      <c r="D2" s="9"/>
      <c r="E2" s="9"/>
      <c r="F2" s="9"/>
      <c r="G2" s="9"/>
      <c r="H2" s="9"/>
    </row>
    <row r="3" spans="1:8" s="7" customFormat="1" ht="30" customHeight="1" thickBot="1" x14ac:dyDescent="0.25">
      <c r="A3" s="6"/>
      <c r="B3" s="11" t="s">
        <v>45</v>
      </c>
      <c r="C3" s="12" t="s">
        <v>52</v>
      </c>
      <c r="D3" s="13" t="s">
        <v>53</v>
      </c>
      <c r="E3" s="11" t="s">
        <v>54</v>
      </c>
      <c r="F3" s="13" t="s">
        <v>55</v>
      </c>
      <c r="G3" s="13" t="s">
        <v>39</v>
      </c>
      <c r="H3" s="12" t="s">
        <v>38</v>
      </c>
    </row>
    <row r="4" spans="1:8" s="7" customFormat="1" ht="12" customHeight="1" thickBot="1" x14ac:dyDescent="0.25">
      <c r="A4" s="6"/>
      <c r="B4" s="14">
        <v>1</v>
      </c>
      <c r="C4" s="15" t="s">
        <v>0</v>
      </c>
      <c r="D4" s="16">
        <f>SUM(D5:D8)</f>
        <v>114151200</v>
      </c>
      <c r="E4" s="17">
        <f>SUM(E5:E8)</f>
        <v>54067554</v>
      </c>
      <c r="F4" s="16">
        <f>SUM(F5:F8)</f>
        <v>57941291.050000004</v>
      </c>
      <c r="G4" s="16">
        <f t="shared" ref="G4:G28" si="0">F4-E4</f>
        <v>3873737.0500000045</v>
      </c>
      <c r="H4" s="18">
        <f>F4/E4</f>
        <v>1.0716462418477448</v>
      </c>
    </row>
    <row r="5" spans="1:8" s="7" customFormat="1" ht="24" customHeight="1" x14ac:dyDescent="0.2">
      <c r="A5" s="6"/>
      <c r="B5" s="19" t="s">
        <v>19</v>
      </c>
      <c r="C5" s="20" t="s">
        <v>4</v>
      </c>
      <c r="D5" s="21">
        <v>91520000</v>
      </c>
      <c r="E5" s="21">
        <v>48966254</v>
      </c>
      <c r="F5" s="21">
        <v>50604641.240000002</v>
      </c>
      <c r="G5" s="21">
        <f t="shared" si="0"/>
        <v>1638387.2400000021</v>
      </c>
      <c r="H5" s="22">
        <f t="shared" ref="H5:H28" si="1">F5/E5</f>
        <v>1.0334595176506662</v>
      </c>
    </row>
    <row r="6" spans="1:8" s="7" customFormat="1" ht="11.25" customHeight="1" x14ac:dyDescent="0.2">
      <c r="A6" s="6"/>
      <c r="B6" s="23">
        <v>11011300</v>
      </c>
      <c r="C6" s="24" t="s">
        <v>50</v>
      </c>
      <c r="D6" s="25">
        <v>5550000</v>
      </c>
      <c r="E6" s="26">
        <v>1050000</v>
      </c>
      <c r="F6" s="27">
        <v>2118585.17</v>
      </c>
      <c r="G6" s="27">
        <f t="shared" si="0"/>
        <v>1068585.17</v>
      </c>
      <c r="H6" s="28">
        <f t="shared" si="1"/>
        <v>2.0177001619047616</v>
      </c>
    </row>
    <row r="7" spans="1:8" s="7" customFormat="1" ht="12" customHeight="1" x14ac:dyDescent="0.2">
      <c r="A7" s="6"/>
      <c r="B7" s="29">
        <v>11010400</v>
      </c>
      <c r="C7" s="20" t="s">
        <v>36</v>
      </c>
      <c r="D7" s="21">
        <v>14734200</v>
      </c>
      <c r="E7" s="30">
        <v>2604300</v>
      </c>
      <c r="F7" s="21">
        <v>3984870.83</v>
      </c>
      <c r="G7" s="27">
        <f t="shared" si="0"/>
        <v>1380570.83</v>
      </c>
      <c r="H7" s="28">
        <f t="shared" si="1"/>
        <v>1.5301120569826825</v>
      </c>
    </row>
    <row r="8" spans="1:8" s="7" customFormat="1" ht="12.75" customHeight="1" thickBot="1" x14ac:dyDescent="0.25">
      <c r="A8" s="6"/>
      <c r="B8" s="31">
        <v>11010500</v>
      </c>
      <c r="C8" s="32" t="s">
        <v>37</v>
      </c>
      <c r="D8" s="33">
        <v>2347000</v>
      </c>
      <c r="E8" s="34">
        <v>1447000</v>
      </c>
      <c r="F8" s="35">
        <v>1233193.81</v>
      </c>
      <c r="G8" s="36">
        <f t="shared" si="0"/>
        <v>-213806.18999999994</v>
      </c>
      <c r="H8" s="37">
        <f t="shared" si="1"/>
        <v>0.85224174844505873</v>
      </c>
    </row>
    <row r="9" spans="1:8" s="7" customFormat="1" ht="12" customHeight="1" thickBot="1" x14ac:dyDescent="0.25">
      <c r="A9" s="6"/>
      <c r="B9" s="38">
        <v>2</v>
      </c>
      <c r="C9" s="39" t="s">
        <v>35</v>
      </c>
      <c r="D9" s="40">
        <f>SUM(D10:D13)</f>
        <v>9637100</v>
      </c>
      <c r="E9" s="41">
        <f>E10+E11+E12+E13</f>
        <v>4818600</v>
      </c>
      <c r="F9" s="40">
        <f>F10+F11+F12+F13</f>
        <v>3939488.48</v>
      </c>
      <c r="G9" s="42">
        <f t="shared" si="0"/>
        <v>-879111.52</v>
      </c>
      <c r="H9" s="37">
        <f t="shared" si="1"/>
        <v>0.81755872660108742</v>
      </c>
    </row>
    <row r="10" spans="1:8" s="7" customFormat="1" ht="12" customHeight="1" x14ac:dyDescent="0.2">
      <c r="A10" s="6"/>
      <c r="B10" s="43" t="s">
        <v>20</v>
      </c>
      <c r="C10" s="44" t="s">
        <v>5</v>
      </c>
      <c r="D10" s="45">
        <v>594100</v>
      </c>
      <c r="E10" s="46">
        <v>297100</v>
      </c>
      <c r="F10" s="45">
        <v>185688.95999999999</v>
      </c>
      <c r="G10" s="47">
        <f t="shared" si="0"/>
        <v>-111411.04000000001</v>
      </c>
      <c r="H10" s="48">
        <f t="shared" si="1"/>
        <v>0.62500491417031301</v>
      </c>
    </row>
    <row r="11" spans="1:8" s="7" customFormat="1" ht="12" customHeight="1" x14ac:dyDescent="0.2">
      <c r="A11" s="6"/>
      <c r="B11" s="43" t="s">
        <v>21</v>
      </c>
      <c r="C11" s="44" t="s">
        <v>5</v>
      </c>
      <c r="D11" s="45">
        <v>4593000</v>
      </c>
      <c r="E11" s="46">
        <v>2296500</v>
      </c>
      <c r="F11" s="45">
        <v>1627154.23</v>
      </c>
      <c r="G11" s="47">
        <f t="shared" si="0"/>
        <v>-669345.77</v>
      </c>
      <c r="H11" s="48">
        <f t="shared" si="1"/>
        <v>0.70853656869148707</v>
      </c>
    </row>
    <row r="12" spans="1:8" s="7" customFormat="1" ht="12" customHeight="1" x14ac:dyDescent="0.2">
      <c r="A12" s="6"/>
      <c r="B12" s="43" t="s">
        <v>22</v>
      </c>
      <c r="C12" s="44" t="s">
        <v>2</v>
      </c>
      <c r="D12" s="45">
        <v>2600000</v>
      </c>
      <c r="E12" s="46">
        <v>1300000</v>
      </c>
      <c r="F12" s="45">
        <v>1221124.8899999999</v>
      </c>
      <c r="G12" s="47">
        <f t="shared" si="0"/>
        <v>-78875.110000000102</v>
      </c>
      <c r="H12" s="48">
        <f t="shared" si="1"/>
        <v>0.93932683846153842</v>
      </c>
    </row>
    <row r="13" spans="1:8" s="7" customFormat="1" ht="12" customHeight="1" thickBot="1" x14ac:dyDescent="0.25">
      <c r="A13" s="6"/>
      <c r="B13" s="49" t="s">
        <v>23</v>
      </c>
      <c r="C13" s="50" t="s">
        <v>6</v>
      </c>
      <c r="D13" s="45">
        <v>1850000</v>
      </c>
      <c r="E13" s="46">
        <v>925000</v>
      </c>
      <c r="F13" s="45">
        <v>905520.4</v>
      </c>
      <c r="G13" s="51">
        <f t="shared" si="0"/>
        <v>-19479.599999999977</v>
      </c>
      <c r="H13" s="52">
        <f t="shared" si="1"/>
        <v>0.978940972972973</v>
      </c>
    </row>
    <row r="14" spans="1:8" s="7" customFormat="1" ht="12" customHeight="1" thickBot="1" x14ac:dyDescent="0.25">
      <c r="A14" s="6"/>
      <c r="B14" s="53">
        <v>3</v>
      </c>
      <c r="C14" s="54" t="s">
        <v>7</v>
      </c>
      <c r="D14" s="16">
        <f>SUM(D15:D18)</f>
        <v>6598300</v>
      </c>
      <c r="E14" s="17">
        <f>SUM(E15:E18)</f>
        <v>2998600</v>
      </c>
      <c r="F14" s="16">
        <f>SUM(F15:F18)</f>
        <v>2796402.93</v>
      </c>
      <c r="G14" s="55">
        <f t="shared" si="0"/>
        <v>-202197.06999999983</v>
      </c>
      <c r="H14" s="56">
        <f t="shared" si="1"/>
        <v>0.93256950910424874</v>
      </c>
    </row>
    <row r="15" spans="1:8" s="7" customFormat="1" ht="12.75" customHeight="1" x14ac:dyDescent="0.2">
      <c r="A15" s="6"/>
      <c r="B15" s="19">
        <v>18010100</v>
      </c>
      <c r="C15" s="57" t="s">
        <v>34</v>
      </c>
      <c r="D15" s="21">
        <v>18300</v>
      </c>
      <c r="E15" s="30">
        <v>8600</v>
      </c>
      <c r="F15" s="21">
        <v>26382.49</v>
      </c>
      <c r="G15" s="21">
        <f t="shared" si="0"/>
        <v>17782.490000000002</v>
      </c>
      <c r="H15" s="22">
        <f t="shared" si="1"/>
        <v>3.0677313953488374</v>
      </c>
    </row>
    <row r="16" spans="1:8" s="7" customFormat="1" ht="12.75" customHeight="1" x14ac:dyDescent="0.2">
      <c r="A16" s="6"/>
      <c r="B16" s="43" t="s">
        <v>24</v>
      </c>
      <c r="C16" s="44" t="s">
        <v>8</v>
      </c>
      <c r="D16" s="21">
        <v>850000</v>
      </c>
      <c r="E16" s="30">
        <v>70000</v>
      </c>
      <c r="F16" s="21">
        <v>51644.35</v>
      </c>
      <c r="G16" s="47">
        <f t="shared" si="0"/>
        <v>-18355.650000000001</v>
      </c>
      <c r="H16" s="48">
        <f t="shared" si="1"/>
        <v>0.73777642857142856</v>
      </c>
    </row>
    <row r="17" spans="1:8" s="7" customFormat="1" ht="12.75" customHeight="1" x14ac:dyDescent="0.2">
      <c r="A17" s="6"/>
      <c r="B17" s="43" t="s">
        <v>25</v>
      </c>
      <c r="C17" s="44" t="s">
        <v>9</v>
      </c>
      <c r="D17" s="21">
        <v>1130000</v>
      </c>
      <c r="E17" s="30">
        <v>630000</v>
      </c>
      <c r="F17" s="21">
        <v>323634.45</v>
      </c>
      <c r="G17" s="47">
        <f t="shared" si="0"/>
        <v>-306365.55</v>
      </c>
      <c r="H17" s="48">
        <f t="shared" si="1"/>
        <v>0.51370547619047624</v>
      </c>
    </row>
    <row r="18" spans="1:8" s="7" customFormat="1" ht="12.75" customHeight="1" thickBot="1" x14ac:dyDescent="0.25">
      <c r="A18" s="6"/>
      <c r="B18" s="49" t="s">
        <v>26</v>
      </c>
      <c r="C18" s="50" t="s">
        <v>10</v>
      </c>
      <c r="D18" s="21">
        <v>4600000</v>
      </c>
      <c r="E18" s="30">
        <v>2290000</v>
      </c>
      <c r="F18" s="21">
        <v>2394741.64</v>
      </c>
      <c r="G18" s="58">
        <f t="shared" si="0"/>
        <v>104741.64000000013</v>
      </c>
      <c r="H18" s="59">
        <f t="shared" si="1"/>
        <v>1.0457387074235809</v>
      </c>
    </row>
    <row r="19" spans="1:8" s="7" customFormat="1" ht="12" customHeight="1" thickBot="1" x14ac:dyDescent="0.25">
      <c r="A19" s="6"/>
      <c r="B19" s="14">
        <v>4</v>
      </c>
      <c r="C19" s="15" t="s">
        <v>1</v>
      </c>
      <c r="D19" s="60">
        <f>SUM(D20:D23)</f>
        <v>42750000</v>
      </c>
      <c r="E19" s="61">
        <f>SUM(E20:E23)</f>
        <v>23483185</v>
      </c>
      <c r="F19" s="60">
        <f>SUM(F20:F23)</f>
        <v>27744454.68</v>
      </c>
      <c r="G19" s="62">
        <f>F19-E19</f>
        <v>4261269.68</v>
      </c>
      <c r="H19" s="63">
        <f>F19/E19</f>
        <v>1.1814604654351613</v>
      </c>
    </row>
    <row r="20" spans="1:8" s="7" customFormat="1" ht="12" customHeight="1" x14ac:dyDescent="0.2">
      <c r="A20" s="6"/>
      <c r="B20" s="19" t="s">
        <v>27</v>
      </c>
      <c r="C20" s="57" t="s">
        <v>11</v>
      </c>
      <c r="D20" s="21">
        <v>19100000</v>
      </c>
      <c r="E20" s="30">
        <v>10333185</v>
      </c>
      <c r="F20" s="21">
        <v>11311654.17</v>
      </c>
      <c r="G20" s="21">
        <f t="shared" si="0"/>
        <v>978469.16999999993</v>
      </c>
      <c r="H20" s="22">
        <f t="shared" si="1"/>
        <v>1.0946919241260076</v>
      </c>
    </row>
    <row r="21" spans="1:8" s="7" customFormat="1" ht="12" customHeight="1" x14ac:dyDescent="0.2">
      <c r="A21" s="6"/>
      <c r="B21" s="43" t="s">
        <v>28</v>
      </c>
      <c r="C21" s="44" t="s">
        <v>12</v>
      </c>
      <c r="D21" s="21">
        <v>17500000</v>
      </c>
      <c r="E21" s="30">
        <v>10900000</v>
      </c>
      <c r="F21" s="21">
        <v>14266265.52</v>
      </c>
      <c r="G21" s="21">
        <f t="shared" si="0"/>
        <v>3366265.5199999996</v>
      </c>
      <c r="H21" s="22">
        <f t="shared" si="1"/>
        <v>1.3088316990825688</v>
      </c>
    </row>
    <row r="22" spans="1:8" s="7" customFormat="1" ht="12" customHeight="1" x14ac:dyDescent="0.2">
      <c r="A22" s="6"/>
      <c r="B22" s="43" t="s">
        <v>29</v>
      </c>
      <c r="C22" s="44" t="s">
        <v>13</v>
      </c>
      <c r="D22" s="21">
        <v>2900000</v>
      </c>
      <c r="E22" s="30">
        <v>600000</v>
      </c>
      <c r="F22" s="21">
        <v>560275.68999999994</v>
      </c>
      <c r="G22" s="47">
        <f t="shared" si="0"/>
        <v>-39724.310000000056</v>
      </c>
      <c r="H22" s="48">
        <f t="shared" si="1"/>
        <v>0.93379281666666658</v>
      </c>
    </row>
    <row r="23" spans="1:8" s="7" customFormat="1" ht="12" customHeight="1" thickBot="1" x14ac:dyDescent="0.25">
      <c r="A23" s="6"/>
      <c r="B23" s="43" t="s">
        <v>30</v>
      </c>
      <c r="C23" s="44" t="s">
        <v>14</v>
      </c>
      <c r="D23" s="21">
        <v>3250000</v>
      </c>
      <c r="E23" s="30">
        <v>1650000</v>
      </c>
      <c r="F23" s="21">
        <v>1606259.3</v>
      </c>
      <c r="G23" s="47">
        <f t="shared" si="0"/>
        <v>-43740.699999999953</v>
      </c>
      <c r="H23" s="48">
        <f t="shared" si="1"/>
        <v>0.97349048484848488</v>
      </c>
    </row>
    <row r="24" spans="1:8" s="7" customFormat="1" ht="12" customHeight="1" thickBot="1" x14ac:dyDescent="0.25">
      <c r="A24" s="6"/>
      <c r="B24" s="53">
        <v>5</v>
      </c>
      <c r="C24" s="54" t="s">
        <v>15</v>
      </c>
      <c r="D24" s="60">
        <f>SUM(D25:D27)</f>
        <v>57460550</v>
      </c>
      <c r="E24" s="61">
        <f>SUM(E25:E27)</f>
        <v>30300000</v>
      </c>
      <c r="F24" s="16">
        <f>SUM(F25:F27)</f>
        <v>29675390.190000001</v>
      </c>
      <c r="G24" s="55">
        <f t="shared" si="0"/>
        <v>-624609.80999999866</v>
      </c>
      <c r="H24" s="56">
        <f t="shared" si="1"/>
        <v>0.97938581485148524</v>
      </c>
    </row>
    <row r="25" spans="1:8" s="7" customFormat="1" ht="15" customHeight="1" x14ac:dyDescent="0.2">
      <c r="A25" s="6"/>
      <c r="B25" s="19" t="s">
        <v>31</v>
      </c>
      <c r="C25" s="57" t="s">
        <v>16</v>
      </c>
      <c r="D25" s="21">
        <v>4700000</v>
      </c>
      <c r="E25" s="30">
        <v>2300000</v>
      </c>
      <c r="F25" s="21">
        <v>2243041.7200000002</v>
      </c>
      <c r="G25" s="47">
        <f t="shared" si="0"/>
        <v>-56958.279999999795</v>
      </c>
      <c r="H25" s="48">
        <f t="shared" si="1"/>
        <v>0.97523553043478273</v>
      </c>
    </row>
    <row r="26" spans="1:8" s="7" customFormat="1" ht="15" customHeight="1" x14ac:dyDescent="0.2">
      <c r="A26" s="6"/>
      <c r="B26" s="43" t="s">
        <v>32</v>
      </c>
      <c r="C26" s="44" t="s">
        <v>17</v>
      </c>
      <c r="D26" s="21">
        <v>32760550</v>
      </c>
      <c r="E26" s="30">
        <v>16800000</v>
      </c>
      <c r="F26" s="21">
        <v>16749408.58</v>
      </c>
      <c r="G26" s="47">
        <f t="shared" si="0"/>
        <v>-50591.419999999925</v>
      </c>
      <c r="H26" s="48">
        <f t="shared" si="1"/>
        <v>0.99698860595238092</v>
      </c>
    </row>
    <row r="27" spans="1:8" s="7" customFormat="1" ht="15" customHeight="1" x14ac:dyDescent="0.2">
      <c r="A27" s="6"/>
      <c r="B27" s="43">
        <v>18050500</v>
      </c>
      <c r="C27" s="44" t="s">
        <v>18</v>
      </c>
      <c r="D27" s="21">
        <v>20000000</v>
      </c>
      <c r="E27" s="30">
        <v>11200000</v>
      </c>
      <c r="F27" s="21">
        <v>10682939.890000001</v>
      </c>
      <c r="G27" s="47">
        <f t="shared" si="0"/>
        <v>-517060.1099999994</v>
      </c>
      <c r="H27" s="48">
        <f t="shared" si="1"/>
        <v>0.95383391875000001</v>
      </c>
    </row>
    <row r="28" spans="1:8" s="7" customFormat="1" ht="14.25" customHeight="1" thickBot="1" x14ac:dyDescent="0.25">
      <c r="A28" s="6"/>
      <c r="B28" s="64"/>
      <c r="C28" s="65" t="s">
        <v>48</v>
      </c>
      <c r="D28" s="66">
        <v>4402850</v>
      </c>
      <c r="E28" s="67">
        <v>2197749</v>
      </c>
      <c r="F28" s="66">
        <v>2360682.16</v>
      </c>
      <c r="G28" s="68">
        <f t="shared" si="0"/>
        <v>162933.16000000015</v>
      </c>
      <c r="H28" s="69">
        <f t="shared" si="1"/>
        <v>1.074136382271133</v>
      </c>
    </row>
    <row r="29" spans="1:8" s="7" customFormat="1" ht="12" customHeight="1" x14ac:dyDescent="0.2">
      <c r="A29" s="6"/>
      <c r="B29" s="70"/>
      <c r="C29" s="71" t="s">
        <v>3</v>
      </c>
      <c r="D29" s="72">
        <f>D4+D9+D14+D19+D24+D28</f>
        <v>235000000</v>
      </c>
      <c r="E29" s="72">
        <f>E4+E9+E14+E19+E24+E28</f>
        <v>117865688</v>
      </c>
      <c r="F29" s="72">
        <f>F4+F9+F14+F19+F24+F28</f>
        <v>124457709.48999999</v>
      </c>
      <c r="G29" s="73">
        <f>F29-E29</f>
        <v>6592021.4899999946</v>
      </c>
      <c r="H29" s="74">
        <f>F29/E29</f>
        <v>1.0559282485162262</v>
      </c>
    </row>
    <row r="30" spans="1:8" ht="6.75" customHeight="1" thickBot="1" x14ac:dyDescent="0.3">
      <c r="B30" s="7"/>
      <c r="C30" s="7"/>
      <c r="D30" s="7"/>
      <c r="E30" s="7"/>
      <c r="F30" s="7"/>
      <c r="G30" s="7"/>
      <c r="H30" s="7"/>
    </row>
    <row r="31" spans="1:8" s="7" customFormat="1" ht="51" customHeight="1" thickBot="1" x14ac:dyDescent="0.25">
      <c r="B31" s="11" t="s">
        <v>40</v>
      </c>
      <c r="C31" s="12" t="s">
        <v>52</v>
      </c>
      <c r="D31" s="13" t="s">
        <v>53</v>
      </c>
      <c r="E31" s="11" t="s">
        <v>54</v>
      </c>
      <c r="F31" s="13" t="s">
        <v>55</v>
      </c>
      <c r="G31" s="13" t="s">
        <v>39</v>
      </c>
      <c r="H31" s="12" t="s">
        <v>38</v>
      </c>
    </row>
    <row r="32" spans="1:8" s="7" customFormat="1" ht="12" customHeight="1" thickBot="1" x14ac:dyDescent="0.25">
      <c r="B32" s="14">
        <v>1</v>
      </c>
      <c r="C32" s="15" t="s">
        <v>0</v>
      </c>
      <c r="D32" s="16">
        <f>SUM(D33:D36)</f>
        <v>88690000</v>
      </c>
      <c r="E32" s="17">
        <f>SUM(E33:E36)</f>
        <v>42427812</v>
      </c>
      <c r="F32" s="16">
        <f>SUM(F33:F36)</f>
        <v>45065806.439999998</v>
      </c>
      <c r="G32" s="16">
        <f t="shared" ref="G32:G46" si="2">F32-E32</f>
        <v>2637994.4399999976</v>
      </c>
      <c r="H32" s="18">
        <f>F32/E32</f>
        <v>1.0621760660200907</v>
      </c>
    </row>
    <row r="33" spans="2:8" s="7" customFormat="1" ht="12" customHeight="1" x14ac:dyDescent="0.2">
      <c r="B33" s="19" t="s">
        <v>19</v>
      </c>
      <c r="C33" s="20" t="s">
        <v>4</v>
      </c>
      <c r="D33" s="45">
        <v>79920000</v>
      </c>
      <c r="E33" s="46">
        <v>39672812</v>
      </c>
      <c r="F33" s="45">
        <v>41702453.420000002</v>
      </c>
      <c r="G33" s="21">
        <f t="shared" si="2"/>
        <v>2029641.4200000018</v>
      </c>
      <c r="H33" s="22">
        <f t="shared" ref="H33:H46" si="3">F33/E33</f>
        <v>1.0511595049022491</v>
      </c>
    </row>
    <row r="34" spans="2:8" s="7" customFormat="1" ht="12" customHeight="1" x14ac:dyDescent="0.2">
      <c r="B34" s="75">
        <v>11011300</v>
      </c>
      <c r="C34" s="8" t="s">
        <v>50</v>
      </c>
      <c r="D34" s="76">
        <v>370000</v>
      </c>
      <c r="E34" s="77">
        <v>180000</v>
      </c>
      <c r="F34" s="76">
        <v>165419.44</v>
      </c>
      <c r="G34" s="47">
        <f t="shared" si="2"/>
        <v>-14580.559999999998</v>
      </c>
      <c r="H34" s="48">
        <f t="shared" si="3"/>
        <v>0.91899688888888886</v>
      </c>
    </row>
    <row r="35" spans="2:8" s="7" customFormat="1" ht="12" customHeight="1" x14ac:dyDescent="0.2">
      <c r="B35" s="43">
        <v>11010400</v>
      </c>
      <c r="C35" s="57" t="s">
        <v>36</v>
      </c>
      <c r="D35" s="45">
        <v>7250000</v>
      </c>
      <c r="E35" s="46">
        <v>1875000</v>
      </c>
      <c r="F35" s="45">
        <v>2386271.7599999998</v>
      </c>
      <c r="G35" s="78">
        <f t="shared" si="2"/>
        <v>511271.75999999978</v>
      </c>
      <c r="H35" s="79">
        <f t="shared" si="3"/>
        <v>1.2726782719999998</v>
      </c>
    </row>
    <row r="36" spans="2:8" s="7" customFormat="1" ht="12" customHeight="1" thickBot="1" x14ac:dyDescent="0.25">
      <c r="B36" s="43">
        <v>11010500</v>
      </c>
      <c r="C36" s="44" t="s">
        <v>37</v>
      </c>
      <c r="D36" s="45">
        <v>1150000</v>
      </c>
      <c r="E36" s="46">
        <v>700000</v>
      </c>
      <c r="F36" s="45">
        <v>811661.82</v>
      </c>
      <c r="G36" s="78">
        <f t="shared" si="2"/>
        <v>111661.81999999995</v>
      </c>
      <c r="H36" s="79">
        <f t="shared" si="3"/>
        <v>1.1595168857142857</v>
      </c>
    </row>
    <row r="37" spans="2:8" s="7" customFormat="1" ht="12" customHeight="1" thickBot="1" x14ac:dyDescent="0.25">
      <c r="B37" s="53">
        <v>2</v>
      </c>
      <c r="C37" s="54" t="s">
        <v>35</v>
      </c>
      <c r="D37" s="16">
        <f>SUM(D38:D41)</f>
        <v>5820000</v>
      </c>
      <c r="E37" s="17">
        <f>E38+E39+E40+E41</f>
        <v>2868400</v>
      </c>
      <c r="F37" s="16">
        <f>F38+F39+F40+F41</f>
        <v>3014681.99</v>
      </c>
      <c r="G37" s="80">
        <f t="shared" si="2"/>
        <v>146281.99000000022</v>
      </c>
      <c r="H37" s="81">
        <f t="shared" si="3"/>
        <v>1.0509977653046996</v>
      </c>
    </row>
    <row r="38" spans="2:8" s="7" customFormat="1" ht="12" customHeight="1" x14ac:dyDescent="0.2">
      <c r="B38" s="43" t="s">
        <v>20</v>
      </c>
      <c r="C38" s="44" t="s">
        <v>5</v>
      </c>
      <c r="D38" s="45">
        <v>120000</v>
      </c>
      <c r="E38" s="46">
        <v>53400</v>
      </c>
      <c r="F38" s="45">
        <v>128193.56</v>
      </c>
      <c r="G38" s="27">
        <f t="shared" si="2"/>
        <v>74793.56</v>
      </c>
      <c r="H38" s="28">
        <f t="shared" si="3"/>
        <v>2.4006284644194755</v>
      </c>
    </row>
    <row r="39" spans="2:8" s="7" customFormat="1" ht="12" customHeight="1" x14ac:dyDescent="0.2">
      <c r="B39" s="43" t="s">
        <v>21</v>
      </c>
      <c r="C39" s="44" t="s">
        <v>5</v>
      </c>
      <c r="D39" s="45">
        <v>2100000</v>
      </c>
      <c r="E39" s="46">
        <v>1050000</v>
      </c>
      <c r="F39" s="45">
        <v>1123333.46</v>
      </c>
      <c r="G39" s="27">
        <f t="shared" si="2"/>
        <v>73333.459999999963</v>
      </c>
      <c r="H39" s="28">
        <f t="shared" si="3"/>
        <v>1.0698413904761905</v>
      </c>
    </row>
    <row r="40" spans="2:8" s="7" customFormat="1" ht="12" customHeight="1" x14ac:dyDescent="0.2">
      <c r="B40" s="43" t="s">
        <v>22</v>
      </c>
      <c r="C40" s="44" t="s">
        <v>2</v>
      </c>
      <c r="D40" s="45">
        <v>2000000</v>
      </c>
      <c r="E40" s="46">
        <v>1050000</v>
      </c>
      <c r="F40" s="45">
        <v>1004523.93</v>
      </c>
      <c r="G40" s="47">
        <f t="shared" si="2"/>
        <v>-45476.069999999949</v>
      </c>
      <c r="H40" s="48">
        <f t="shared" si="3"/>
        <v>0.95668945714285725</v>
      </c>
    </row>
    <row r="41" spans="2:8" s="7" customFormat="1" ht="12" customHeight="1" thickBot="1" x14ac:dyDescent="0.25">
      <c r="B41" s="49" t="s">
        <v>23</v>
      </c>
      <c r="C41" s="50" t="s">
        <v>6</v>
      </c>
      <c r="D41" s="45">
        <v>1600000</v>
      </c>
      <c r="E41" s="46">
        <v>715000</v>
      </c>
      <c r="F41" s="45">
        <v>758631.04</v>
      </c>
      <c r="G41" s="82">
        <f t="shared" si="2"/>
        <v>43631.040000000037</v>
      </c>
      <c r="H41" s="83">
        <f t="shared" si="3"/>
        <v>1.0610224335664336</v>
      </c>
    </row>
    <row r="42" spans="2:8" s="7" customFormat="1" ht="12" customHeight="1" thickBot="1" x14ac:dyDescent="0.25">
      <c r="B42" s="53">
        <v>3</v>
      </c>
      <c r="C42" s="54" t="s">
        <v>7</v>
      </c>
      <c r="D42" s="16">
        <f>SUM(D43:D46)</f>
        <v>2868780</v>
      </c>
      <c r="E42" s="17">
        <f>SUM(E43:E46)</f>
        <v>1203600</v>
      </c>
      <c r="F42" s="16">
        <f>SUM(F43:F46)</f>
        <v>1455102.77</v>
      </c>
      <c r="G42" s="80">
        <f t="shared" si="2"/>
        <v>251502.77000000002</v>
      </c>
      <c r="H42" s="81">
        <f t="shared" si="3"/>
        <v>1.2089587653705549</v>
      </c>
    </row>
    <row r="43" spans="2:8" s="7" customFormat="1" ht="12" customHeight="1" x14ac:dyDescent="0.2">
      <c r="B43" s="19">
        <v>18010100</v>
      </c>
      <c r="C43" s="57" t="s">
        <v>34</v>
      </c>
      <c r="D43" s="45">
        <v>27000</v>
      </c>
      <c r="E43" s="46">
        <v>15820</v>
      </c>
      <c r="F43" s="45">
        <v>16377.81</v>
      </c>
      <c r="G43" s="27">
        <f t="shared" si="2"/>
        <v>557.80999999999949</v>
      </c>
      <c r="H43" s="28">
        <f t="shared" si="3"/>
        <v>1.0352597977243994</v>
      </c>
    </row>
    <row r="44" spans="2:8" s="7" customFormat="1" ht="12" customHeight="1" x14ac:dyDescent="0.2">
      <c r="B44" s="43" t="s">
        <v>24</v>
      </c>
      <c r="C44" s="44" t="s">
        <v>8</v>
      </c>
      <c r="D44" s="45">
        <v>121780</v>
      </c>
      <c r="E44" s="46">
        <v>38780</v>
      </c>
      <c r="F44" s="45">
        <v>42633.62</v>
      </c>
      <c r="G44" s="21">
        <f t="shared" si="2"/>
        <v>3853.6200000000026</v>
      </c>
      <c r="H44" s="22">
        <f t="shared" si="3"/>
        <v>1.0993713254254771</v>
      </c>
    </row>
    <row r="45" spans="2:8" s="7" customFormat="1" ht="12" customHeight="1" x14ac:dyDescent="0.2">
      <c r="B45" s="43" t="s">
        <v>25</v>
      </c>
      <c r="C45" s="44" t="s">
        <v>9</v>
      </c>
      <c r="D45" s="45">
        <v>1120000</v>
      </c>
      <c r="E45" s="46">
        <v>350000</v>
      </c>
      <c r="F45" s="45">
        <v>470292.21</v>
      </c>
      <c r="G45" s="21">
        <f t="shared" si="2"/>
        <v>120292.21000000002</v>
      </c>
      <c r="H45" s="22">
        <f t="shared" si="3"/>
        <v>1.3436920285714287</v>
      </c>
    </row>
    <row r="46" spans="2:8" s="7" customFormat="1" ht="12" customHeight="1" thickBot="1" x14ac:dyDescent="0.25">
      <c r="B46" s="49" t="s">
        <v>26</v>
      </c>
      <c r="C46" s="50" t="s">
        <v>10</v>
      </c>
      <c r="D46" s="45">
        <v>1600000</v>
      </c>
      <c r="E46" s="46">
        <v>799000</v>
      </c>
      <c r="F46" s="45">
        <v>925799.13</v>
      </c>
      <c r="G46" s="58">
        <f t="shared" si="2"/>
        <v>126799.13</v>
      </c>
      <c r="H46" s="59">
        <f t="shared" si="3"/>
        <v>1.1586972841051315</v>
      </c>
    </row>
    <row r="47" spans="2:8" s="7" customFormat="1" ht="12" customHeight="1" thickBot="1" x14ac:dyDescent="0.25">
      <c r="B47" s="14">
        <v>4</v>
      </c>
      <c r="C47" s="15" t="s">
        <v>1</v>
      </c>
      <c r="D47" s="60">
        <f>SUM(D48:D51)</f>
        <v>44000000</v>
      </c>
      <c r="E47" s="61">
        <f>SUM(E48:E51)</f>
        <v>20740000</v>
      </c>
      <c r="F47" s="60">
        <f>SUM(F48:F51)</f>
        <v>20819843.549999997</v>
      </c>
      <c r="G47" s="84">
        <f>F47-E47</f>
        <v>79843.54999999702</v>
      </c>
      <c r="H47" s="63">
        <f>F47/E47</f>
        <v>1.0038497372227577</v>
      </c>
    </row>
    <row r="48" spans="2:8" s="7" customFormat="1" ht="12" customHeight="1" x14ac:dyDescent="0.2">
      <c r="B48" s="19" t="s">
        <v>27</v>
      </c>
      <c r="C48" s="57" t="s">
        <v>11</v>
      </c>
      <c r="D48" s="45">
        <v>12200000</v>
      </c>
      <c r="E48" s="45">
        <v>6010000</v>
      </c>
      <c r="F48" s="45">
        <v>5298372.9000000004</v>
      </c>
      <c r="G48" s="47">
        <f t="shared" ref="G48:G56" si="4">F48-E48</f>
        <v>-711627.09999999963</v>
      </c>
      <c r="H48" s="48">
        <f t="shared" ref="H48:H56" si="5">F48/E48</f>
        <v>0.88159282861896848</v>
      </c>
    </row>
    <row r="49" spans="2:8" s="7" customFormat="1" ht="12" customHeight="1" x14ac:dyDescent="0.2">
      <c r="B49" s="43" t="s">
        <v>28</v>
      </c>
      <c r="C49" s="44" t="s">
        <v>12</v>
      </c>
      <c r="D49" s="45">
        <v>24600000</v>
      </c>
      <c r="E49" s="46">
        <v>12000000</v>
      </c>
      <c r="F49" s="45">
        <v>13136433.369999999</v>
      </c>
      <c r="G49" s="78">
        <f t="shared" si="4"/>
        <v>1136433.3699999992</v>
      </c>
      <c r="H49" s="79">
        <f t="shared" si="5"/>
        <v>1.0947027808333332</v>
      </c>
    </row>
    <row r="50" spans="2:8" s="7" customFormat="1" ht="12" customHeight="1" x14ac:dyDescent="0.2">
      <c r="B50" s="43" t="s">
        <v>29</v>
      </c>
      <c r="C50" s="44" t="s">
        <v>13</v>
      </c>
      <c r="D50" s="45">
        <v>2550000</v>
      </c>
      <c r="E50" s="46">
        <v>1050000</v>
      </c>
      <c r="F50" s="45">
        <v>763109.36</v>
      </c>
      <c r="G50" s="47">
        <f t="shared" si="4"/>
        <v>-286890.64</v>
      </c>
      <c r="H50" s="48">
        <f t="shared" si="5"/>
        <v>0.72677081904761909</v>
      </c>
    </row>
    <row r="51" spans="2:8" s="7" customFormat="1" ht="12" customHeight="1" thickBot="1" x14ac:dyDescent="0.25">
      <c r="B51" s="43" t="s">
        <v>30</v>
      </c>
      <c r="C51" s="44" t="s">
        <v>14</v>
      </c>
      <c r="D51" s="45">
        <v>4650000</v>
      </c>
      <c r="E51" s="46">
        <v>1680000</v>
      </c>
      <c r="F51" s="45">
        <v>1621927.92</v>
      </c>
      <c r="G51" s="47">
        <f t="shared" si="4"/>
        <v>-58072.080000000075</v>
      </c>
      <c r="H51" s="48">
        <f t="shared" si="5"/>
        <v>0.96543328571428566</v>
      </c>
    </row>
    <row r="52" spans="2:8" s="7" customFormat="1" ht="12" customHeight="1" thickBot="1" x14ac:dyDescent="0.25">
      <c r="B52" s="53">
        <v>5</v>
      </c>
      <c r="C52" s="54" t="s">
        <v>15</v>
      </c>
      <c r="D52" s="60">
        <f>SUM(D53:D55)</f>
        <v>36445000</v>
      </c>
      <c r="E52" s="61">
        <f>SUM(E53:E55)</f>
        <v>21169100</v>
      </c>
      <c r="F52" s="16">
        <f>SUM(F53:F55)</f>
        <v>23514207.350000001</v>
      </c>
      <c r="G52" s="16">
        <f t="shared" si="4"/>
        <v>2345107.3500000015</v>
      </c>
      <c r="H52" s="18">
        <f t="shared" si="5"/>
        <v>1.1107797379198927</v>
      </c>
    </row>
    <row r="53" spans="2:8" s="7" customFormat="1" ht="12" customHeight="1" x14ac:dyDescent="0.2">
      <c r="B53" s="19" t="s">
        <v>31</v>
      </c>
      <c r="C53" s="57" t="s">
        <v>16</v>
      </c>
      <c r="D53" s="45">
        <v>2900000</v>
      </c>
      <c r="E53" s="46">
        <v>1440000</v>
      </c>
      <c r="F53" s="45">
        <v>1656417.32</v>
      </c>
      <c r="G53" s="78">
        <f t="shared" si="4"/>
        <v>216417.32000000007</v>
      </c>
      <c r="H53" s="79">
        <f t="shared" si="5"/>
        <v>1.1502898055555557</v>
      </c>
    </row>
    <row r="54" spans="2:8" s="7" customFormat="1" ht="12" customHeight="1" x14ac:dyDescent="0.2">
      <c r="B54" s="43" t="s">
        <v>32</v>
      </c>
      <c r="C54" s="44" t="s">
        <v>17</v>
      </c>
      <c r="D54" s="45">
        <v>24500000</v>
      </c>
      <c r="E54" s="46">
        <v>12660000</v>
      </c>
      <c r="F54" s="45">
        <v>12971479.939999999</v>
      </c>
      <c r="G54" s="21">
        <f t="shared" si="4"/>
        <v>311479.93999999948</v>
      </c>
      <c r="H54" s="22">
        <f t="shared" si="5"/>
        <v>1.0246034707740916</v>
      </c>
    </row>
    <row r="55" spans="2:8" s="7" customFormat="1" ht="12" customHeight="1" x14ac:dyDescent="0.2">
      <c r="B55" s="43">
        <v>18050500</v>
      </c>
      <c r="C55" s="44" t="s">
        <v>18</v>
      </c>
      <c r="D55" s="45">
        <v>9045000</v>
      </c>
      <c r="E55" s="46">
        <v>7069100</v>
      </c>
      <c r="F55" s="45">
        <v>8886310.0899999999</v>
      </c>
      <c r="G55" s="21">
        <f t="shared" si="4"/>
        <v>1817210.0899999999</v>
      </c>
      <c r="H55" s="22">
        <f t="shared" si="5"/>
        <v>1.2570638539559491</v>
      </c>
    </row>
    <row r="56" spans="2:8" ht="12" customHeight="1" thickBot="1" x14ac:dyDescent="0.3">
      <c r="B56" s="64" t="s">
        <v>33</v>
      </c>
      <c r="C56" s="65" t="s">
        <v>49</v>
      </c>
      <c r="D56" s="66">
        <v>4758000</v>
      </c>
      <c r="E56" s="67">
        <v>3849620</v>
      </c>
      <c r="F56" s="66">
        <v>3618592.41</v>
      </c>
      <c r="G56" s="36">
        <f t="shared" si="4"/>
        <v>-231027.58999999985</v>
      </c>
      <c r="H56" s="37">
        <f t="shared" si="5"/>
        <v>0.93998691039635085</v>
      </c>
    </row>
    <row r="57" spans="2:8" ht="12" customHeight="1" x14ac:dyDescent="0.25">
      <c r="B57" s="70"/>
      <c r="C57" s="71" t="s">
        <v>3</v>
      </c>
      <c r="D57" s="72">
        <f>D32+D37+D42+D47+D52+D56</f>
        <v>182581780</v>
      </c>
      <c r="E57" s="72">
        <f>E32+E37+E42+E47+E52+E56</f>
        <v>92258532</v>
      </c>
      <c r="F57" s="72">
        <f>F32+F37+F42+F47+F52+F56</f>
        <v>97488234.50999999</v>
      </c>
      <c r="G57" s="85">
        <f>F57-E57</f>
        <v>5229702.5099999905</v>
      </c>
      <c r="H57" s="86">
        <f>F57/E57</f>
        <v>1.0566852994149092</v>
      </c>
    </row>
    <row r="58" spans="2:8" ht="15.75" thickBot="1" x14ac:dyDescent="0.3">
      <c r="B58" s="7"/>
      <c r="C58" s="7"/>
      <c r="D58" s="7"/>
      <c r="E58" s="7"/>
      <c r="F58" s="7"/>
      <c r="G58" s="7"/>
      <c r="H58" s="7"/>
    </row>
    <row r="59" spans="2:8" s="7" customFormat="1" ht="49.5" customHeight="1" thickBot="1" x14ac:dyDescent="0.25">
      <c r="B59" s="11" t="s">
        <v>56</v>
      </c>
      <c r="C59" s="12" t="s">
        <v>52</v>
      </c>
      <c r="D59" s="13" t="s">
        <v>53</v>
      </c>
      <c r="E59" s="11" t="s">
        <v>54</v>
      </c>
      <c r="F59" s="13" t="s">
        <v>55</v>
      </c>
      <c r="G59" s="13" t="s">
        <v>39</v>
      </c>
      <c r="H59" s="12" t="s">
        <v>38</v>
      </c>
    </row>
    <row r="60" spans="2:8" s="7" customFormat="1" ht="12" customHeight="1" thickBot="1" x14ac:dyDescent="0.25">
      <c r="B60" s="14">
        <v>1</v>
      </c>
      <c r="C60" s="15" t="s">
        <v>0</v>
      </c>
      <c r="D60" s="16">
        <f>SUM(D61:D64)</f>
        <v>44300000</v>
      </c>
      <c r="E60" s="17">
        <f>SUM(E61:E64)</f>
        <v>19060859</v>
      </c>
      <c r="F60" s="16">
        <f>SUM(F61:F64)</f>
        <v>20072824.670000002</v>
      </c>
      <c r="G60" s="80">
        <f t="shared" ref="G60:G74" si="6">F60-E60</f>
        <v>1011965.6700000018</v>
      </c>
      <c r="H60" s="18">
        <f>F60/E60</f>
        <v>1.0530912940492347</v>
      </c>
    </row>
    <row r="61" spans="2:8" s="7" customFormat="1" ht="12" customHeight="1" x14ac:dyDescent="0.2">
      <c r="B61" s="19" t="s">
        <v>19</v>
      </c>
      <c r="C61" s="20" t="s">
        <v>4</v>
      </c>
      <c r="D61" s="21">
        <v>30350000</v>
      </c>
      <c r="E61" s="30">
        <v>15897549</v>
      </c>
      <c r="F61" s="21">
        <v>17569273.07</v>
      </c>
      <c r="G61" s="21">
        <f>F61-E61</f>
        <v>1671724.0700000003</v>
      </c>
      <c r="H61" s="22">
        <f>F61/E61</f>
        <v>1.1051560885266025</v>
      </c>
    </row>
    <row r="62" spans="2:8" s="7" customFormat="1" ht="12" customHeight="1" x14ac:dyDescent="0.2">
      <c r="B62" s="75">
        <v>11011300</v>
      </c>
      <c r="C62" s="8" t="s">
        <v>50</v>
      </c>
      <c r="D62" s="78">
        <v>3950000</v>
      </c>
      <c r="E62" s="87">
        <v>1356450</v>
      </c>
      <c r="F62" s="78">
        <v>1350478.07</v>
      </c>
      <c r="G62" s="47">
        <f>F62-E62</f>
        <v>-5971.9299999999348</v>
      </c>
      <c r="H62" s="48">
        <f>F62/E62</f>
        <v>0.9955973828744149</v>
      </c>
    </row>
    <row r="63" spans="2:8" s="7" customFormat="1" ht="12" customHeight="1" x14ac:dyDescent="0.2">
      <c r="B63" s="23">
        <v>11010400</v>
      </c>
      <c r="C63" s="88" t="s">
        <v>36</v>
      </c>
      <c r="D63" s="27">
        <v>9864000</v>
      </c>
      <c r="E63" s="89">
        <v>1710190</v>
      </c>
      <c r="F63" s="27">
        <v>1009402.21</v>
      </c>
      <c r="G63" s="47">
        <f t="shared" si="6"/>
        <v>-700787.79</v>
      </c>
      <c r="H63" s="48">
        <f t="shared" ref="H63:H74" si="7">F63/E63</f>
        <v>0.59022810915746204</v>
      </c>
    </row>
    <row r="64" spans="2:8" s="7" customFormat="1" ht="12" customHeight="1" thickBot="1" x14ac:dyDescent="0.25">
      <c r="B64" s="23">
        <v>11010500</v>
      </c>
      <c r="C64" s="90" t="s">
        <v>37</v>
      </c>
      <c r="D64" s="27">
        <v>136000</v>
      </c>
      <c r="E64" s="89">
        <v>96670</v>
      </c>
      <c r="F64" s="27">
        <v>143671.32</v>
      </c>
      <c r="G64" s="27">
        <f t="shared" si="6"/>
        <v>47001.320000000007</v>
      </c>
      <c r="H64" s="28">
        <f t="shared" si="7"/>
        <v>1.4862037860763422</v>
      </c>
    </row>
    <row r="65" spans="2:8" s="7" customFormat="1" ht="12" customHeight="1" thickBot="1" x14ac:dyDescent="0.25">
      <c r="B65" s="53">
        <v>2</v>
      </c>
      <c r="C65" s="54" t="s">
        <v>35</v>
      </c>
      <c r="D65" s="16">
        <f>SUM(D66:D69)</f>
        <v>449000</v>
      </c>
      <c r="E65" s="17">
        <f>E66+E67+E68+E69</f>
        <v>212050</v>
      </c>
      <c r="F65" s="16">
        <f>F66+F67+F68+F69</f>
        <v>154657.13</v>
      </c>
      <c r="G65" s="55">
        <f t="shared" si="6"/>
        <v>-57392.869999999995</v>
      </c>
      <c r="H65" s="56">
        <f t="shared" si="7"/>
        <v>0.72934274935156806</v>
      </c>
    </row>
    <row r="66" spans="2:8" s="7" customFormat="1" ht="12" customHeight="1" x14ac:dyDescent="0.2">
      <c r="B66" s="43" t="s">
        <v>20</v>
      </c>
      <c r="C66" s="44" t="s">
        <v>5</v>
      </c>
      <c r="D66" s="45">
        <v>27000</v>
      </c>
      <c r="E66" s="46">
        <v>20300</v>
      </c>
      <c r="F66" s="45">
        <v>5602.72</v>
      </c>
      <c r="G66" s="47">
        <f t="shared" si="6"/>
        <v>-14697.279999999999</v>
      </c>
      <c r="H66" s="48">
        <f t="shared" si="7"/>
        <v>0.2759960591133005</v>
      </c>
    </row>
    <row r="67" spans="2:8" s="7" customFormat="1" ht="12" customHeight="1" x14ac:dyDescent="0.2">
      <c r="B67" s="43" t="s">
        <v>21</v>
      </c>
      <c r="C67" s="44" t="s">
        <v>5</v>
      </c>
      <c r="D67" s="45">
        <v>215500</v>
      </c>
      <c r="E67" s="46">
        <v>101900</v>
      </c>
      <c r="F67" s="45">
        <v>49095.47</v>
      </c>
      <c r="G67" s="47">
        <f t="shared" si="6"/>
        <v>-52804.53</v>
      </c>
      <c r="H67" s="48">
        <f t="shared" si="7"/>
        <v>0.48180049067713443</v>
      </c>
    </row>
    <row r="68" spans="2:8" s="7" customFormat="1" ht="12" customHeight="1" x14ac:dyDescent="0.2">
      <c r="B68" s="43" t="s">
        <v>22</v>
      </c>
      <c r="C68" s="44" t="s">
        <v>2</v>
      </c>
      <c r="D68" s="45">
        <v>40000</v>
      </c>
      <c r="E68" s="46">
        <v>18450</v>
      </c>
      <c r="F68" s="45">
        <v>16001.13</v>
      </c>
      <c r="G68" s="47">
        <f t="shared" si="6"/>
        <v>-2448.8700000000008</v>
      </c>
      <c r="H68" s="48">
        <f t="shared" si="7"/>
        <v>0.8672699186991869</v>
      </c>
    </row>
    <row r="69" spans="2:8" s="7" customFormat="1" ht="12" customHeight="1" thickBot="1" x14ac:dyDescent="0.25">
      <c r="B69" s="49" t="s">
        <v>23</v>
      </c>
      <c r="C69" s="50" t="s">
        <v>6</v>
      </c>
      <c r="D69" s="45">
        <v>166500</v>
      </c>
      <c r="E69" s="46">
        <v>71400</v>
      </c>
      <c r="F69" s="45">
        <v>83957.81</v>
      </c>
      <c r="G69" s="82">
        <f t="shared" si="6"/>
        <v>12557.809999999998</v>
      </c>
      <c r="H69" s="83">
        <f t="shared" si="7"/>
        <v>1.1758796918767507</v>
      </c>
    </row>
    <row r="70" spans="2:8" s="7" customFormat="1" ht="12" customHeight="1" thickBot="1" x14ac:dyDescent="0.25">
      <c r="B70" s="53">
        <v>3</v>
      </c>
      <c r="C70" s="54" t="s">
        <v>7</v>
      </c>
      <c r="D70" s="16">
        <f>SUM(D71:D74)</f>
        <v>577500</v>
      </c>
      <c r="E70" s="17">
        <f>SUM(E71:E74)</f>
        <v>224840</v>
      </c>
      <c r="F70" s="16">
        <f>SUM(F71:F74)</f>
        <v>270594.28999999998</v>
      </c>
      <c r="G70" s="91">
        <f t="shared" si="6"/>
        <v>45754.289999999979</v>
      </c>
      <c r="H70" s="92">
        <f t="shared" si="7"/>
        <v>1.2034971090553281</v>
      </c>
    </row>
    <row r="71" spans="2:8" s="7" customFormat="1" ht="12" customHeight="1" x14ac:dyDescent="0.2">
      <c r="B71" s="19">
        <v>18010100</v>
      </c>
      <c r="C71" s="57" t="s">
        <v>34</v>
      </c>
      <c r="D71" s="21">
        <v>12500</v>
      </c>
      <c r="E71" s="30">
        <v>6000</v>
      </c>
      <c r="F71" s="21">
        <v>7620.18</v>
      </c>
      <c r="G71" s="27">
        <f t="shared" si="6"/>
        <v>1620.1800000000003</v>
      </c>
      <c r="H71" s="28">
        <f t="shared" si="7"/>
        <v>1.27003</v>
      </c>
    </row>
    <row r="72" spans="2:8" s="7" customFormat="1" ht="12" customHeight="1" x14ac:dyDescent="0.2">
      <c r="B72" s="43" t="s">
        <v>24</v>
      </c>
      <c r="C72" s="44" t="s">
        <v>8</v>
      </c>
      <c r="D72" s="21">
        <v>29000</v>
      </c>
      <c r="E72" s="30">
        <v>5840</v>
      </c>
      <c r="F72" s="21">
        <v>6975.01</v>
      </c>
      <c r="G72" s="27">
        <f t="shared" si="6"/>
        <v>1135.0100000000002</v>
      </c>
      <c r="H72" s="28">
        <f t="shared" si="7"/>
        <v>1.1943510273972604</v>
      </c>
    </row>
    <row r="73" spans="2:8" s="7" customFormat="1" ht="12" customHeight="1" x14ac:dyDescent="0.2">
      <c r="B73" s="43" t="s">
        <v>25</v>
      </c>
      <c r="C73" s="44" t="s">
        <v>9</v>
      </c>
      <c r="D73" s="21">
        <v>10000</v>
      </c>
      <c r="E73" s="30">
        <v>2600</v>
      </c>
      <c r="F73" s="21">
        <v>30684.07</v>
      </c>
      <c r="G73" s="21">
        <f t="shared" si="6"/>
        <v>28084.07</v>
      </c>
      <c r="H73" s="22">
        <f t="shared" si="7"/>
        <v>11.801565384615385</v>
      </c>
    </row>
    <row r="74" spans="2:8" s="7" customFormat="1" ht="12" customHeight="1" thickBot="1" x14ac:dyDescent="0.25">
      <c r="B74" s="49" t="s">
        <v>26</v>
      </c>
      <c r="C74" s="50" t="s">
        <v>10</v>
      </c>
      <c r="D74" s="21">
        <v>526000</v>
      </c>
      <c r="E74" s="30">
        <v>210400</v>
      </c>
      <c r="F74" s="21">
        <v>225315.03</v>
      </c>
      <c r="G74" s="82">
        <f t="shared" si="6"/>
        <v>14915.029999999999</v>
      </c>
      <c r="H74" s="83">
        <f t="shared" si="7"/>
        <v>1.0708889258555132</v>
      </c>
    </row>
    <row r="75" spans="2:8" s="7" customFormat="1" ht="12" customHeight="1" thickBot="1" x14ac:dyDescent="0.25">
      <c r="B75" s="14">
        <v>4</v>
      </c>
      <c r="C75" s="15" t="s">
        <v>1</v>
      </c>
      <c r="D75" s="60">
        <f>SUM(D76:D79)</f>
        <v>24150000</v>
      </c>
      <c r="E75" s="61">
        <f>SUM(E76:E79)</f>
        <v>11026801</v>
      </c>
      <c r="F75" s="60">
        <f>SUM(F76:F79)</f>
        <v>10443595.670000002</v>
      </c>
      <c r="G75" s="93">
        <f>F75-E75</f>
        <v>-583205.32999999821</v>
      </c>
      <c r="H75" s="94">
        <f>F75/E75</f>
        <v>0.94711019723671463</v>
      </c>
    </row>
    <row r="76" spans="2:8" s="7" customFormat="1" ht="12" customHeight="1" x14ac:dyDescent="0.2">
      <c r="B76" s="95" t="s">
        <v>27</v>
      </c>
      <c r="C76" s="88" t="s">
        <v>11</v>
      </c>
      <c r="D76" s="27">
        <v>3800000</v>
      </c>
      <c r="E76" s="89">
        <v>1693300</v>
      </c>
      <c r="F76" s="27">
        <v>598100.69999999995</v>
      </c>
      <c r="G76" s="47">
        <f t="shared" ref="G76:G84" si="8">F76-E76</f>
        <v>-1095199.3</v>
      </c>
      <c r="H76" s="48">
        <f t="shared" ref="H76:H84" si="9">F76/E76</f>
        <v>0.35321602787456441</v>
      </c>
    </row>
    <row r="77" spans="2:8" s="7" customFormat="1" ht="12" customHeight="1" x14ac:dyDescent="0.2">
      <c r="B77" s="43" t="s">
        <v>28</v>
      </c>
      <c r="C77" s="44" t="s">
        <v>12</v>
      </c>
      <c r="D77" s="21">
        <v>13000000</v>
      </c>
      <c r="E77" s="30">
        <v>7058880</v>
      </c>
      <c r="F77" s="21">
        <v>7377711.7000000002</v>
      </c>
      <c r="G77" s="27">
        <f t="shared" si="8"/>
        <v>318831.70000000019</v>
      </c>
      <c r="H77" s="28">
        <f t="shared" si="9"/>
        <v>1.045167462826964</v>
      </c>
    </row>
    <row r="78" spans="2:8" s="7" customFormat="1" ht="12" customHeight="1" x14ac:dyDescent="0.2">
      <c r="B78" s="43" t="s">
        <v>29</v>
      </c>
      <c r="C78" s="44" t="s">
        <v>13</v>
      </c>
      <c r="D78" s="21">
        <v>2850000</v>
      </c>
      <c r="E78" s="30">
        <v>454800</v>
      </c>
      <c r="F78" s="21">
        <v>613754.06000000006</v>
      </c>
      <c r="G78" s="27">
        <f t="shared" si="8"/>
        <v>158954.06000000006</v>
      </c>
      <c r="H78" s="28">
        <f t="shared" si="9"/>
        <v>1.3495032102022868</v>
      </c>
    </row>
    <row r="79" spans="2:8" s="7" customFormat="1" ht="12" customHeight="1" thickBot="1" x14ac:dyDescent="0.25">
      <c r="B79" s="43" t="s">
        <v>30</v>
      </c>
      <c r="C79" s="44" t="s">
        <v>14</v>
      </c>
      <c r="D79" s="21">
        <v>4500000</v>
      </c>
      <c r="E79" s="30">
        <v>1819821</v>
      </c>
      <c r="F79" s="21">
        <v>1854029.21</v>
      </c>
      <c r="G79" s="27">
        <f t="shared" si="8"/>
        <v>34208.209999999963</v>
      </c>
      <c r="H79" s="28">
        <f t="shared" si="9"/>
        <v>1.0187975685520718</v>
      </c>
    </row>
    <row r="80" spans="2:8" s="7" customFormat="1" ht="12" customHeight="1" thickBot="1" x14ac:dyDescent="0.25">
      <c r="B80" s="53">
        <v>5</v>
      </c>
      <c r="C80" s="54" t="s">
        <v>15</v>
      </c>
      <c r="D80" s="60">
        <f>SUM(D81:D83)</f>
        <v>32449100</v>
      </c>
      <c r="E80" s="61">
        <f>SUM(E81:E83)</f>
        <v>18952550</v>
      </c>
      <c r="F80" s="16">
        <f>SUM(F81:F83)</f>
        <v>19011119.149999999</v>
      </c>
      <c r="G80" s="80">
        <f t="shared" si="8"/>
        <v>58569.14999999851</v>
      </c>
      <c r="H80" s="81">
        <f t="shared" si="9"/>
        <v>1.0030903044709023</v>
      </c>
    </row>
    <row r="81" spans="2:8" s="7" customFormat="1" ht="12" customHeight="1" x14ac:dyDescent="0.2">
      <c r="B81" s="19" t="s">
        <v>31</v>
      </c>
      <c r="C81" s="57" t="s">
        <v>16</v>
      </c>
      <c r="D81" s="21">
        <v>49100</v>
      </c>
      <c r="E81" s="30">
        <v>11618</v>
      </c>
      <c r="F81" s="21">
        <v>15566.38</v>
      </c>
      <c r="G81" s="21">
        <f t="shared" si="8"/>
        <v>3948.3799999999992</v>
      </c>
      <c r="H81" s="28">
        <f t="shared" si="9"/>
        <v>1.339850232398003</v>
      </c>
    </row>
    <row r="82" spans="2:8" s="7" customFormat="1" ht="12" customHeight="1" x14ac:dyDescent="0.2">
      <c r="B82" s="43" t="s">
        <v>32</v>
      </c>
      <c r="C82" s="44" t="s">
        <v>17</v>
      </c>
      <c r="D82" s="21">
        <v>6600000</v>
      </c>
      <c r="E82" s="30">
        <v>3030400</v>
      </c>
      <c r="F82" s="21">
        <v>3572120.73</v>
      </c>
      <c r="G82" s="21">
        <f t="shared" si="8"/>
        <v>541720.73</v>
      </c>
      <c r="H82" s="22">
        <f t="shared" si="9"/>
        <v>1.1787621205121437</v>
      </c>
    </row>
    <row r="83" spans="2:8" s="7" customFormat="1" ht="12" customHeight="1" x14ac:dyDescent="0.2">
      <c r="B83" s="43">
        <v>18050500</v>
      </c>
      <c r="C83" s="44" t="s">
        <v>18</v>
      </c>
      <c r="D83" s="21">
        <v>25800000</v>
      </c>
      <c r="E83" s="30">
        <v>15910532</v>
      </c>
      <c r="F83" s="21">
        <v>15423432.039999999</v>
      </c>
      <c r="G83" s="47">
        <f t="shared" si="8"/>
        <v>-487099.96000000089</v>
      </c>
      <c r="H83" s="48">
        <f t="shared" si="9"/>
        <v>0.96938506141717951</v>
      </c>
    </row>
    <row r="84" spans="2:8" s="7" customFormat="1" ht="14.25" customHeight="1" thickBot="1" x14ac:dyDescent="0.25">
      <c r="B84" s="64" t="s">
        <v>33</v>
      </c>
      <c r="C84" s="65" t="s">
        <v>49</v>
      </c>
      <c r="D84" s="66">
        <v>1204000</v>
      </c>
      <c r="E84" s="67">
        <v>730587</v>
      </c>
      <c r="F84" s="66">
        <v>747838.99</v>
      </c>
      <c r="G84" s="68">
        <f t="shared" si="8"/>
        <v>17251.989999999991</v>
      </c>
      <c r="H84" s="69">
        <f t="shared" si="9"/>
        <v>1.0236138748704808</v>
      </c>
    </row>
    <row r="85" spans="2:8" s="7" customFormat="1" ht="12" customHeight="1" x14ac:dyDescent="0.2">
      <c r="B85" s="70"/>
      <c r="C85" s="71" t="s">
        <v>3</v>
      </c>
      <c r="D85" s="72">
        <f>D60+D65+D70+D75+D80+D84</f>
        <v>103129600</v>
      </c>
      <c r="E85" s="72">
        <f>E60+E65+E70+E75+E80+E84</f>
        <v>50207687</v>
      </c>
      <c r="F85" s="72">
        <f>F60+F65+F70+F75+F80+F84</f>
        <v>50700629.899999999</v>
      </c>
      <c r="G85" s="96">
        <f>F85-E85</f>
        <v>492942.89999999851</v>
      </c>
      <c r="H85" s="97">
        <f>F85/E85</f>
        <v>1.0098180762638995</v>
      </c>
    </row>
    <row r="86" spans="2:8" ht="15.75" thickBot="1" x14ac:dyDescent="0.3">
      <c r="B86" s="7"/>
      <c r="C86" s="7"/>
      <c r="D86" s="7"/>
      <c r="E86" s="7"/>
      <c r="F86" s="7"/>
      <c r="G86" s="7"/>
      <c r="H86" s="7"/>
    </row>
    <row r="87" spans="2:8" ht="37.5" customHeight="1" thickBot="1" x14ac:dyDescent="0.3">
      <c r="B87" s="11" t="s">
        <v>44</v>
      </c>
      <c r="C87" s="12" t="s">
        <v>52</v>
      </c>
      <c r="D87" s="13" t="s">
        <v>53</v>
      </c>
      <c r="E87" s="11" t="s">
        <v>54</v>
      </c>
      <c r="F87" s="13" t="s">
        <v>55</v>
      </c>
      <c r="G87" s="13" t="s">
        <v>39</v>
      </c>
      <c r="H87" s="12" t="s">
        <v>38</v>
      </c>
    </row>
    <row r="88" spans="2:8" ht="12" customHeight="1" thickBot="1" x14ac:dyDescent="0.3">
      <c r="B88" s="14">
        <v>1</v>
      </c>
      <c r="C88" s="15" t="s">
        <v>0</v>
      </c>
      <c r="D88" s="16">
        <f>SUM(D89:D92)</f>
        <v>33001000</v>
      </c>
      <c r="E88" s="17">
        <f>SUM(E89:E92)</f>
        <v>13219300</v>
      </c>
      <c r="F88" s="16">
        <f>SUM(F89:F92)</f>
        <v>14871181.720000001</v>
      </c>
      <c r="G88" s="16">
        <f t="shared" ref="G88:G102" si="10">F88-E88</f>
        <v>1651881.7200000007</v>
      </c>
      <c r="H88" s="18">
        <f>F88/E88</f>
        <v>1.1249598481008829</v>
      </c>
    </row>
    <row r="89" spans="2:8" ht="12" customHeight="1" x14ac:dyDescent="0.25">
      <c r="B89" s="19" t="s">
        <v>19</v>
      </c>
      <c r="C89" s="20" t="s">
        <v>4</v>
      </c>
      <c r="D89" s="21">
        <v>21455000</v>
      </c>
      <c r="E89" s="30">
        <v>10772300</v>
      </c>
      <c r="F89" s="21">
        <v>11918825.380000001</v>
      </c>
      <c r="G89" s="21">
        <f t="shared" si="10"/>
        <v>1146525.3800000008</v>
      </c>
      <c r="H89" s="22">
        <f t="shared" ref="H89:H102" si="11">F89/E89</f>
        <v>1.1064327376697642</v>
      </c>
    </row>
    <row r="90" spans="2:8" ht="12" customHeight="1" x14ac:dyDescent="0.25">
      <c r="B90" s="75">
        <v>11011300</v>
      </c>
      <c r="C90" s="8" t="s">
        <v>50</v>
      </c>
      <c r="D90" s="78">
        <v>2326000</v>
      </c>
      <c r="E90" s="87">
        <v>610000</v>
      </c>
      <c r="F90" s="78">
        <v>706196.81</v>
      </c>
      <c r="G90" s="78">
        <f t="shared" si="10"/>
        <v>96196.810000000056</v>
      </c>
      <c r="H90" s="79">
        <f t="shared" si="11"/>
        <v>1.1576996885245903</v>
      </c>
    </row>
    <row r="91" spans="2:8" ht="12" customHeight="1" x14ac:dyDescent="0.25">
      <c r="B91" s="43">
        <v>11010400</v>
      </c>
      <c r="C91" s="57" t="s">
        <v>36</v>
      </c>
      <c r="D91" s="21">
        <v>9000000</v>
      </c>
      <c r="E91" s="30">
        <v>1644500</v>
      </c>
      <c r="F91" s="21">
        <v>2030017.68</v>
      </c>
      <c r="G91" s="27">
        <f t="shared" si="10"/>
        <v>385517.67999999993</v>
      </c>
      <c r="H91" s="22">
        <f t="shared" si="11"/>
        <v>1.2344285071450289</v>
      </c>
    </row>
    <row r="92" spans="2:8" ht="12" customHeight="1" thickBot="1" x14ac:dyDescent="0.3">
      <c r="B92" s="43">
        <v>11010500</v>
      </c>
      <c r="C92" s="44" t="s">
        <v>37</v>
      </c>
      <c r="D92" s="21">
        <v>220000</v>
      </c>
      <c r="E92" s="30">
        <v>192500</v>
      </c>
      <c r="F92" s="21">
        <v>216141.85</v>
      </c>
      <c r="G92" s="27">
        <f t="shared" si="10"/>
        <v>23641.850000000006</v>
      </c>
      <c r="H92" s="28">
        <f t="shared" si="11"/>
        <v>1.1228148051948053</v>
      </c>
    </row>
    <row r="93" spans="2:8" ht="12" customHeight="1" thickBot="1" x14ac:dyDescent="0.3">
      <c r="B93" s="53">
        <v>2</v>
      </c>
      <c r="C93" s="54" t="s">
        <v>35</v>
      </c>
      <c r="D93" s="16">
        <f>SUM(D94:D97)</f>
        <v>755000</v>
      </c>
      <c r="E93" s="17">
        <f>E94+E95+E96+E97</f>
        <v>320500</v>
      </c>
      <c r="F93" s="16">
        <f>SUM(F94:F97)</f>
        <v>673901.24</v>
      </c>
      <c r="G93" s="80">
        <f t="shared" si="10"/>
        <v>353401.24</v>
      </c>
      <c r="H93" s="81">
        <f t="shared" si="11"/>
        <v>2.1026559750390015</v>
      </c>
    </row>
    <row r="94" spans="2:8" ht="12" customHeight="1" x14ac:dyDescent="0.25">
      <c r="B94" s="43" t="s">
        <v>20</v>
      </c>
      <c r="C94" s="44" t="s">
        <v>5</v>
      </c>
      <c r="D94" s="45">
        <v>53000</v>
      </c>
      <c r="E94" s="46">
        <v>37000</v>
      </c>
      <c r="F94" s="45">
        <v>60366.29</v>
      </c>
      <c r="G94" s="27">
        <f t="shared" si="10"/>
        <v>23366.29</v>
      </c>
      <c r="H94" s="28">
        <f t="shared" si="11"/>
        <v>1.6315213513513513</v>
      </c>
    </row>
    <row r="95" spans="2:8" ht="12" customHeight="1" x14ac:dyDescent="0.25">
      <c r="B95" s="43" t="s">
        <v>21</v>
      </c>
      <c r="C95" s="44" t="s">
        <v>5</v>
      </c>
      <c r="D95" s="45">
        <v>475000</v>
      </c>
      <c r="E95" s="46">
        <v>184000</v>
      </c>
      <c r="F95" s="45">
        <v>528977.36</v>
      </c>
      <c r="G95" s="27">
        <f t="shared" si="10"/>
        <v>344977.36</v>
      </c>
      <c r="H95" s="28">
        <f t="shared" si="11"/>
        <v>2.8748769565217391</v>
      </c>
    </row>
    <row r="96" spans="2:8" ht="12" customHeight="1" x14ac:dyDescent="0.25">
      <c r="B96" s="43" t="s">
        <v>22</v>
      </c>
      <c r="C96" s="44" t="s">
        <v>2</v>
      </c>
      <c r="D96" s="45">
        <v>117000</v>
      </c>
      <c r="E96" s="46">
        <v>51500</v>
      </c>
      <c r="F96" s="45">
        <v>57378.59</v>
      </c>
      <c r="G96" s="21">
        <f t="shared" si="10"/>
        <v>5878.5899999999965</v>
      </c>
      <c r="H96" s="22">
        <f t="shared" si="11"/>
        <v>1.1141473786407767</v>
      </c>
    </row>
    <row r="97" spans="2:8" ht="12" customHeight="1" thickBot="1" x14ac:dyDescent="0.3">
      <c r="B97" s="49" t="s">
        <v>23</v>
      </c>
      <c r="C97" s="50" t="s">
        <v>6</v>
      </c>
      <c r="D97" s="45">
        <v>110000</v>
      </c>
      <c r="E97" s="46">
        <v>48000</v>
      </c>
      <c r="F97" s="45">
        <v>27179</v>
      </c>
      <c r="G97" s="51">
        <f t="shared" si="10"/>
        <v>-20821</v>
      </c>
      <c r="H97" s="52">
        <f t="shared" si="11"/>
        <v>0.56622916666666667</v>
      </c>
    </row>
    <row r="98" spans="2:8" ht="12" customHeight="1" thickBot="1" x14ac:dyDescent="0.3">
      <c r="B98" s="53">
        <v>3</v>
      </c>
      <c r="C98" s="54" t="s">
        <v>7</v>
      </c>
      <c r="D98" s="16">
        <f>SUM(D99:D102)</f>
        <v>1014000</v>
      </c>
      <c r="E98" s="17">
        <f>SUM(E99:E102)</f>
        <v>473800</v>
      </c>
      <c r="F98" s="16">
        <f>SUM(F99:F102)</f>
        <v>403714.32999999996</v>
      </c>
      <c r="G98" s="80">
        <f t="shared" si="10"/>
        <v>-70085.670000000042</v>
      </c>
      <c r="H98" s="81">
        <f t="shared" si="11"/>
        <v>0.85207752216124943</v>
      </c>
    </row>
    <row r="99" spans="2:8" ht="12" customHeight="1" x14ac:dyDescent="0.25">
      <c r="B99" s="19">
        <v>18010100</v>
      </c>
      <c r="C99" s="57" t="s">
        <v>34</v>
      </c>
      <c r="D99" s="21">
        <v>0</v>
      </c>
      <c r="E99" s="30">
        <v>0</v>
      </c>
      <c r="F99" s="21">
        <v>0</v>
      </c>
      <c r="G99" s="21">
        <f t="shared" si="10"/>
        <v>0</v>
      </c>
      <c r="H99" s="22" t="e">
        <f t="shared" si="11"/>
        <v>#DIV/0!</v>
      </c>
    </row>
    <row r="100" spans="2:8" ht="12" customHeight="1" x14ac:dyDescent="0.25">
      <c r="B100" s="43" t="s">
        <v>24</v>
      </c>
      <c r="C100" s="44" t="s">
        <v>8</v>
      </c>
      <c r="D100" s="21">
        <v>20000</v>
      </c>
      <c r="E100" s="30">
        <v>4600</v>
      </c>
      <c r="F100" s="21">
        <v>8873.42</v>
      </c>
      <c r="G100" s="27">
        <f t="shared" si="10"/>
        <v>4273.42</v>
      </c>
      <c r="H100" s="28">
        <f t="shared" si="11"/>
        <v>1.929004347826087</v>
      </c>
    </row>
    <row r="101" spans="2:8" ht="12" customHeight="1" x14ac:dyDescent="0.25">
      <c r="B101" s="43" t="s">
        <v>25</v>
      </c>
      <c r="C101" s="44" t="s">
        <v>9</v>
      </c>
      <c r="D101" s="21">
        <v>776000</v>
      </c>
      <c r="E101" s="30">
        <v>368000</v>
      </c>
      <c r="F101" s="21">
        <v>297321.74</v>
      </c>
      <c r="G101" s="47">
        <f t="shared" si="10"/>
        <v>-70678.260000000009</v>
      </c>
      <c r="H101" s="48">
        <f t="shared" si="11"/>
        <v>0.80793951086956517</v>
      </c>
    </row>
    <row r="102" spans="2:8" ht="12" customHeight="1" thickBot="1" x14ac:dyDescent="0.3">
      <c r="B102" s="49" t="s">
        <v>26</v>
      </c>
      <c r="C102" s="50" t="s">
        <v>10</v>
      </c>
      <c r="D102" s="21">
        <v>218000</v>
      </c>
      <c r="E102" s="30">
        <v>101200</v>
      </c>
      <c r="F102" s="21">
        <v>97519.17</v>
      </c>
      <c r="G102" s="51">
        <f t="shared" si="10"/>
        <v>-3680.8300000000017</v>
      </c>
      <c r="H102" s="52">
        <f t="shared" si="11"/>
        <v>0.96362816205533597</v>
      </c>
    </row>
    <row r="103" spans="2:8" ht="12" customHeight="1" thickBot="1" x14ac:dyDescent="0.3">
      <c r="B103" s="14">
        <v>4</v>
      </c>
      <c r="C103" s="15" t="s">
        <v>1</v>
      </c>
      <c r="D103" s="60">
        <f>SUM(D104:D107)</f>
        <v>9958000</v>
      </c>
      <c r="E103" s="61">
        <f>SUM(E104:E107)</f>
        <v>4090100</v>
      </c>
      <c r="F103" s="60">
        <f>SUM(F104:F107)</f>
        <v>3413898.01</v>
      </c>
      <c r="G103" s="93">
        <f>F103-E103</f>
        <v>-676201.99000000022</v>
      </c>
      <c r="H103" s="94">
        <f>F103/E103</f>
        <v>0.83467348231094585</v>
      </c>
    </row>
    <row r="104" spans="2:8" ht="12" customHeight="1" x14ac:dyDescent="0.25">
      <c r="B104" s="19" t="s">
        <v>27</v>
      </c>
      <c r="C104" s="57" t="s">
        <v>11</v>
      </c>
      <c r="D104" s="21">
        <v>250000</v>
      </c>
      <c r="E104" s="30">
        <v>156500</v>
      </c>
      <c r="F104" s="21">
        <v>68023.83</v>
      </c>
      <c r="G104" s="47">
        <f t="shared" ref="G104:G112" si="12">F104-E104</f>
        <v>-88476.17</v>
      </c>
      <c r="H104" s="48">
        <f t="shared" ref="H104:H112" si="13">F104/E104</f>
        <v>0.43465706070287541</v>
      </c>
    </row>
    <row r="105" spans="2:8" ht="12" customHeight="1" x14ac:dyDescent="0.25">
      <c r="B105" s="43" t="s">
        <v>28</v>
      </c>
      <c r="C105" s="44" t="s">
        <v>12</v>
      </c>
      <c r="D105" s="21">
        <v>5080000</v>
      </c>
      <c r="E105" s="30">
        <v>2179700</v>
      </c>
      <c r="F105" s="21">
        <v>2549723.09</v>
      </c>
      <c r="G105" s="21">
        <f t="shared" si="12"/>
        <v>370023.08999999985</v>
      </c>
      <c r="H105" s="22">
        <f t="shared" si="13"/>
        <v>1.1697587236775702</v>
      </c>
    </row>
    <row r="106" spans="2:8" ht="12" customHeight="1" x14ac:dyDescent="0.25">
      <c r="B106" s="43" t="s">
        <v>29</v>
      </c>
      <c r="C106" s="44" t="s">
        <v>13</v>
      </c>
      <c r="D106" s="21">
        <v>1570000</v>
      </c>
      <c r="E106" s="21">
        <v>379200</v>
      </c>
      <c r="F106" s="21">
        <v>321229.78999999998</v>
      </c>
      <c r="G106" s="47">
        <f t="shared" si="12"/>
        <v>-57970.210000000021</v>
      </c>
      <c r="H106" s="48">
        <f t="shared" si="13"/>
        <v>0.84712497362869188</v>
      </c>
    </row>
    <row r="107" spans="2:8" ht="12" customHeight="1" thickBot="1" x14ac:dyDescent="0.3">
      <c r="B107" s="43" t="s">
        <v>30</v>
      </c>
      <c r="C107" s="44" t="s">
        <v>14</v>
      </c>
      <c r="D107" s="21">
        <v>3058000</v>
      </c>
      <c r="E107" s="30">
        <v>1374700</v>
      </c>
      <c r="F107" s="21">
        <v>474921.3</v>
      </c>
      <c r="G107" s="47">
        <f t="shared" si="12"/>
        <v>-899778.7</v>
      </c>
      <c r="H107" s="48">
        <f t="shared" si="13"/>
        <v>0.3454726849494435</v>
      </c>
    </row>
    <row r="108" spans="2:8" ht="12" customHeight="1" thickBot="1" x14ac:dyDescent="0.3">
      <c r="B108" s="53">
        <v>5</v>
      </c>
      <c r="C108" s="54" t="s">
        <v>15</v>
      </c>
      <c r="D108" s="60">
        <f>SUM(D109:D111)</f>
        <v>28039000</v>
      </c>
      <c r="E108" s="61">
        <f>SUM(E109:E111)</f>
        <v>18293450</v>
      </c>
      <c r="F108" s="16">
        <f>SUM(F109:F111)</f>
        <v>16499036.5</v>
      </c>
      <c r="G108" s="55">
        <f t="shared" si="12"/>
        <v>-1794413.5</v>
      </c>
      <c r="H108" s="56">
        <f t="shared" si="13"/>
        <v>0.90190950859460628</v>
      </c>
    </row>
    <row r="109" spans="2:8" ht="12" customHeight="1" x14ac:dyDescent="0.25">
      <c r="B109" s="19" t="s">
        <v>31</v>
      </c>
      <c r="C109" s="57" t="s">
        <v>16</v>
      </c>
      <c r="D109" s="21">
        <v>27000</v>
      </c>
      <c r="E109" s="30">
        <v>6900</v>
      </c>
      <c r="F109" s="21">
        <v>16297.18</v>
      </c>
      <c r="G109" s="78">
        <f t="shared" si="12"/>
        <v>9397.18</v>
      </c>
      <c r="H109" s="79">
        <f t="shared" si="13"/>
        <v>2.3619101449275361</v>
      </c>
    </row>
    <row r="110" spans="2:8" ht="12" customHeight="1" x14ac:dyDescent="0.25">
      <c r="B110" s="43" t="s">
        <v>32</v>
      </c>
      <c r="C110" s="44" t="s">
        <v>17</v>
      </c>
      <c r="D110" s="21">
        <v>9290000</v>
      </c>
      <c r="E110" s="30">
        <v>4640600</v>
      </c>
      <c r="F110" s="21">
        <v>5069664.58</v>
      </c>
      <c r="G110" s="27">
        <f t="shared" si="12"/>
        <v>429064.58000000007</v>
      </c>
      <c r="H110" s="28">
        <f t="shared" si="13"/>
        <v>1.0924588587682627</v>
      </c>
    </row>
    <row r="111" spans="2:8" ht="12" customHeight="1" x14ac:dyDescent="0.25">
      <c r="B111" s="43">
        <v>18050500</v>
      </c>
      <c r="C111" s="44" t="s">
        <v>18</v>
      </c>
      <c r="D111" s="21">
        <v>18722000</v>
      </c>
      <c r="E111" s="30">
        <v>13645950</v>
      </c>
      <c r="F111" s="21">
        <v>11413074.74</v>
      </c>
      <c r="G111" s="47">
        <f t="shared" si="12"/>
        <v>-2232875.2599999998</v>
      </c>
      <c r="H111" s="48">
        <f t="shared" si="13"/>
        <v>0.8363708455622364</v>
      </c>
    </row>
    <row r="112" spans="2:8" ht="12.75" customHeight="1" thickBot="1" x14ac:dyDescent="0.3">
      <c r="B112" s="64" t="s">
        <v>33</v>
      </c>
      <c r="C112" s="65" t="s">
        <v>49</v>
      </c>
      <c r="D112" s="66">
        <v>2233000</v>
      </c>
      <c r="E112" s="67">
        <v>1323150</v>
      </c>
      <c r="F112" s="66">
        <v>2053260.01</v>
      </c>
      <c r="G112" s="35">
        <f t="shared" si="12"/>
        <v>730110.01</v>
      </c>
      <c r="H112" s="98">
        <f t="shared" si="13"/>
        <v>1.5517968559876054</v>
      </c>
    </row>
    <row r="113" spans="2:8" ht="12" customHeight="1" x14ac:dyDescent="0.25">
      <c r="B113" s="70"/>
      <c r="C113" s="71" t="s">
        <v>3</v>
      </c>
      <c r="D113" s="72">
        <f>D88+D93+D98+D103+D108+D112</f>
        <v>75000000</v>
      </c>
      <c r="E113" s="72">
        <f>E88+E93+E98+E103+E108+E112</f>
        <v>37720300</v>
      </c>
      <c r="F113" s="72">
        <f>F88+F93+F98+F103+F108+F112</f>
        <v>37914991.809999995</v>
      </c>
      <c r="G113" s="73">
        <f>F113-E113</f>
        <v>194691.80999999493</v>
      </c>
      <c r="H113" s="74">
        <f>F113/E113</f>
        <v>1.0051614597444876</v>
      </c>
    </row>
    <row r="114" spans="2:8" ht="15.75" thickBot="1" x14ac:dyDescent="0.3">
      <c r="B114" s="7"/>
      <c r="C114" s="7"/>
      <c r="D114" s="7"/>
      <c r="E114" s="7"/>
      <c r="F114" s="7"/>
      <c r="G114" s="7"/>
      <c r="H114" s="7"/>
    </row>
    <row r="115" spans="2:8" ht="42" customHeight="1" thickBot="1" x14ac:dyDescent="0.3">
      <c r="B115" s="11" t="s">
        <v>46</v>
      </c>
      <c r="C115" s="12" t="s">
        <v>52</v>
      </c>
      <c r="D115" s="13" t="s">
        <v>53</v>
      </c>
      <c r="E115" s="11" t="s">
        <v>54</v>
      </c>
      <c r="F115" s="13" t="s">
        <v>55</v>
      </c>
      <c r="G115" s="13" t="s">
        <v>39</v>
      </c>
      <c r="H115" s="12" t="s">
        <v>38</v>
      </c>
    </row>
    <row r="116" spans="2:8" ht="12" customHeight="1" thickBot="1" x14ac:dyDescent="0.3">
      <c r="B116" s="14">
        <v>1</v>
      </c>
      <c r="C116" s="15" t="s">
        <v>0</v>
      </c>
      <c r="D116" s="16">
        <f>SUM(D117:D120)</f>
        <v>16617200</v>
      </c>
      <c r="E116" s="17">
        <f>SUM(E117:E120)</f>
        <v>9201476</v>
      </c>
      <c r="F116" s="16">
        <f>SUM(F117:F120)</f>
        <v>11872563.810000001</v>
      </c>
      <c r="G116" s="16">
        <f t="shared" ref="G116:G130" si="14">F116-E116</f>
        <v>2671087.8100000005</v>
      </c>
      <c r="H116" s="18">
        <f>F116/E116</f>
        <v>1.2902890590596552</v>
      </c>
    </row>
    <row r="117" spans="2:8" ht="12" customHeight="1" x14ac:dyDescent="0.25">
      <c r="B117" s="19" t="s">
        <v>19</v>
      </c>
      <c r="C117" s="20" t="s">
        <v>4</v>
      </c>
      <c r="D117" s="21">
        <v>13398000</v>
      </c>
      <c r="E117" s="30">
        <v>8385876</v>
      </c>
      <c r="F117" s="21">
        <v>9808551.4100000001</v>
      </c>
      <c r="G117" s="21">
        <f t="shared" si="14"/>
        <v>1422675.4100000001</v>
      </c>
      <c r="H117" s="22">
        <f t="shared" ref="H117:H130" si="15">F117/E117</f>
        <v>1.1696513769104147</v>
      </c>
    </row>
    <row r="118" spans="2:8" ht="12" customHeight="1" x14ac:dyDescent="0.25">
      <c r="B118" s="23">
        <v>11011300</v>
      </c>
      <c r="C118" s="99" t="s">
        <v>50</v>
      </c>
      <c r="D118" s="27">
        <v>757000</v>
      </c>
      <c r="E118" s="89">
        <v>392800</v>
      </c>
      <c r="F118" s="27">
        <v>883356.84</v>
      </c>
      <c r="G118" s="27">
        <f t="shared" si="14"/>
        <v>490556.83999999997</v>
      </c>
      <c r="H118" s="28">
        <f t="shared" si="15"/>
        <v>2.2488717922606924</v>
      </c>
    </row>
    <row r="119" spans="2:8" ht="12" customHeight="1" x14ac:dyDescent="0.25">
      <c r="B119" s="43">
        <v>11010400</v>
      </c>
      <c r="C119" s="57" t="s">
        <v>36</v>
      </c>
      <c r="D119" s="21">
        <v>2282200</v>
      </c>
      <c r="E119" s="30">
        <v>242800</v>
      </c>
      <c r="F119" s="21">
        <v>1026123.5</v>
      </c>
      <c r="G119" s="27">
        <f t="shared" si="14"/>
        <v>783323.5</v>
      </c>
      <c r="H119" s="22">
        <f t="shared" si="15"/>
        <v>4.2262088138385501</v>
      </c>
    </row>
    <row r="120" spans="2:8" ht="12" customHeight="1" thickBot="1" x14ac:dyDescent="0.3">
      <c r="B120" s="43">
        <v>11010500</v>
      </c>
      <c r="C120" s="44" t="s">
        <v>37</v>
      </c>
      <c r="D120" s="21">
        <v>180000</v>
      </c>
      <c r="E120" s="30">
        <v>180000</v>
      </c>
      <c r="F120" s="21">
        <v>154532.06</v>
      </c>
      <c r="G120" s="47">
        <f t="shared" si="14"/>
        <v>-25467.940000000002</v>
      </c>
      <c r="H120" s="48">
        <f t="shared" si="15"/>
        <v>0.85851144444444438</v>
      </c>
    </row>
    <row r="121" spans="2:8" ht="12" customHeight="1" thickBot="1" x14ac:dyDescent="0.3">
      <c r="B121" s="53">
        <v>2</v>
      </c>
      <c r="C121" s="54" t="s">
        <v>35</v>
      </c>
      <c r="D121" s="16">
        <f>SUM(D122:D125)</f>
        <v>82700</v>
      </c>
      <c r="E121" s="17">
        <f>E122+E123+E124+E125</f>
        <v>41446</v>
      </c>
      <c r="F121" s="16">
        <f>F122+F123+F124+F125</f>
        <v>23772.32</v>
      </c>
      <c r="G121" s="55">
        <f t="shared" si="14"/>
        <v>-17673.68</v>
      </c>
      <c r="H121" s="56">
        <f t="shared" si="15"/>
        <v>0.57357332432562858</v>
      </c>
    </row>
    <row r="122" spans="2:8" ht="12" customHeight="1" x14ac:dyDescent="0.25">
      <c r="B122" s="43" t="s">
        <v>20</v>
      </c>
      <c r="C122" s="44" t="s">
        <v>5</v>
      </c>
      <c r="D122" s="45">
        <v>6000</v>
      </c>
      <c r="E122" s="46">
        <v>3000</v>
      </c>
      <c r="F122" s="45">
        <v>0</v>
      </c>
      <c r="G122" s="47">
        <f t="shared" si="14"/>
        <v>-3000</v>
      </c>
      <c r="H122" s="48">
        <f t="shared" si="15"/>
        <v>0</v>
      </c>
    </row>
    <row r="123" spans="2:8" ht="12" customHeight="1" x14ac:dyDescent="0.25">
      <c r="B123" s="43" t="s">
        <v>21</v>
      </c>
      <c r="C123" s="44" t="s">
        <v>5</v>
      </c>
      <c r="D123" s="45">
        <v>36200</v>
      </c>
      <c r="E123" s="46">
        <v>18096</v>
      </c>
      <c r="F123" s="45">
        <v>0</v>
      </c>
      <c r="G123" s="47">
        <f t="shared" si="14"/>
        <v>-18096</v>
      </c>
      <c r="H123" s="48">
        <f t="shared" si="15"/>
        <v>0</v>
      </c>
    </row>
    <row r="124" spans="2:8" ht="12" customHeight="1" x14ac:dyDescent="0.25">
      <c r="B124" s="43" t="s">
        <v>22</v>
      </c>
      <c r="C124" s="44" t="s">
        <v>2</v>
      </c>
      <c r="D124" s="45">
        <v>30000</v>
      </c>
      <c r="E124" s="46">
        <v>15300</v>
      </c>
      <c r="F124" s="45">
        <v>17395.32</v>
      </c>
      <c r="G124" s="27">
        <f t="shared" si="14"/>
        <v>2095.3199999999997</v>
      </c>
      <c r="H124" s="28">
        <f t="shared" si="15"/>
        <v>1.1369490196078431</v>
      </c>
    </row>
    <row r="125" spans="2:8" ht="12" customHeight="1" thickBot="1" x14ac:dyDescent="0.3">
      <c r="B125" s="49" t="s">
        <v>23</v>
      </c>
      <c r="C125" s="50" t="s">
        <v>6</v>
      </c>
      <c r="D125" s="45">
        <v>10500</v>
      </c>
      <c r="E125" s="46">
        <v>5050</v>
      </c>
      <c r="F125" s="45">
        <v>6377</v>
      </c>
      <c r="G125" s="100">
        <f t="shared" si="14"/>
        <v>1327</v>
      </c>
      <c r="H125" s="101">
        <f t="shared" si="15"/>
        <v>1.2627722772277228</v>
      </c>
    </row>
    <row r="126" spans="2:8" ht="12" customHeight="1" thickBot="1" x14ac:dyDescent="0.3">
      <c r="B126" s="53">
        <v>3</v>
      </c>
      <c r="C126" s="54" t="s">
        <v>7</v>
      </c>
      <c r="D126" s="16">
        <f>SUM(D127:D130)</f>
        <v>340768</v>
      </c>
      <c r="E126" s="17">
        <f>SUM(E127:E130)</f>
        <v>154780</v>
      </c>
      <c r="F126" s="16">
        <f>SUM(F127:F130)</f>
        <v>170617.09000000003</v>
      </c>
      <c r="G126" s="80">
        <f t="shared" si="14"/>
        <v>15837.090000000026</v>
      </c>
      <c r="H126" s="81">
        <f t="shared" si="15"/>
        <v>1.1023200025843134</v>
      </c>
    </row>
    <row r="127" spans="2:8" ht="12" customHeight="1" x14ac:dyDescent="0.25">
      <c r="B127" s="19">
        <v>18010100</v>
      </c>
      <c r="C127" s="57" t="s">
        <v>34</v>
      </c>
      <c r="D127" s="21">
        <v>880</v>
      </c>
      <c r="E127" s="30">
        <v>880</v>
      </c>
      <c r="F127" s="21">
        <v>1159.93</v>
      </c>
      <c r="G127" s="21">
        <f t="shared" si="14"/>
        <v>279.93000000000006</v>
      </c>
      <c r="H127" s="22">
        <f t="shared" si="15"/>
        <v>1.3181022727272729</v>
      </c>
    </row>
    <row r="128" spans="2:8" ht="12" customHeight="1" x14ac:dyDescent="0.25">
      <c r="B128" s="43" t="s">
        <v>24</v>
      </c>
      <c r="C128" s="44" t="s">
        <v>8</v>
      </c>
      <c r="D128" s="21">
        <v>50808</v>
      </c>
      <c r="E128" s="30">
        <v>13200</v>
      </c>
      <c r="F128" s="21">
        <v>21518.59</v>
      </c>
      <c r="G128" s="27">
        <f t="shared" si="14"/>
        <v>8318.59</v>
      </c>
      <c r="H128" s="28">
        <f t="shared" si="15"/>
        <v>1.6301962121212121</v>
      </c>
    </row>
    <row r="129" spans="2:8" ht="12" customHeight="1" x14ac:dyDescent="0.25">
      <c r="B129" s="43" t="s">
        <v>25</v>
      </c>
      <c r="C129" s="44" t="s">
        <v>9</v>
      </c>
      <c r="D129" s="21">
        <v>220680</v>
      </c>
      <c r="E129" s="30">
        <v>106500</v>
      </c>
      <c r="F129" s="21">
        <v>123714.96</v>
      </c>
      <c r="G129" s="27">
        <f t="shared" si="14"/>
        <v>17214.960000000006</v>
      </c>
      <c r="H129" s="28">
        <f t="shared" si="15"/>
        <v>1.1616428169014086</v>
      </c>
    </row>
    <row r="130" spans="2:8" ht="12" customHeight="1" thickBot="1" x14ac:dyDescent="0.3">
      <c r="B130" s="49" t="s">
        <v>26</v>
      </c>
      <c r="C130" s="50" t="s">
        <v>10</v>
      </c>
      <c r="D130" s="21">
        <v>68400</v>
      </c>
      <c r="E130" s="30">
        <v>34200</v>
      </c>
      <c r="F130" s="21">
        <v>24223.61</v>
      </c>
      <c r="G130" s="51">
        <f t="shared" si="14"/>
        <v>-9976.39</v>
      </c>
      <c r="H130" s="52">
        <f t="shared" si="15"/>
        <v>0.7082926900584795</v>
      </c>
    </row>
    <row r="131" spans="2:8" ht="12" customHeight="1" thickBot="1" x14ac:dyDescent="0.3">
      <c r="B131" s="14">
        <v>4</v>
      </c>
      <c r="C131" s="15" t="s">
        <v>1</v>
      </c>
      <c r="D131" s="60">
        <f>SUM(D132:D135)</f>
        <v>5851332</v>
      </c>
      <c r="E131" s="61">
        <f>SUM(E132:E135)</f>
        <v>2127947</v>
      </c>
      <c r="F131" s="60">
        <f>SUM(F132:F135)</f>
        <v>2349512.1700000004</v>
      </c>
      <c r="G131" s="62">
        <f>F131-E131</f>
        <v>221565.17000000039</v>
      </c>
      <c r="H131" s="102">
        <f>F131/E131</f>
        <v>1.1041215641179034</v>
      </c>
    </row>
    <row r="132" spans="2:8" ht="12" customHeight="1" x14ac:dyDescent="0.25">
      <c r="B132" s="19" t="s">
        <v>27</v>
      </c>
      <c r="C132" s="57" t="s">
        <v>11</v>
      </c>
      <c r="D132" s="21">
        <v>185880</v>
      </c>
      <c r="E132" s="30">
        <v>92940</v>
      </c>
      <c r="F132" s="21">
        <v>108415.51</v>
      </c>
      <c r="G132" s="27">
        <f t="shared" ref="G132:G140" si="16">F132-E132</f>
        <v>15475.509999999995</v>
      </c>
      <c r="H132" s="28">
        <f t="shared" ref="H132:H140" si="17">F132/E132</f>
        <v>1.1665107596298687</v>
      </c>
    </row>
    <row r="133" spans="2:8" ht="12" customHeight="1" x14ac:dyDescent="0.25">
      <c r="B133" s="43" t="s">
        <v>28</v>
      </c>
      <c r="C133" s="44" t="s">
        <v>12</v>
      </c>
      <c r="D133" s="21">
        <v>1995180</v>
      </c>
      <c r="E133" s="30">
        <v>997590</v>
      </c>
      <c r="F133" s="21">
        <v>1356879.01</v>
      </c>
      <c r="G133" s="27">
        <f t="shared" si="16"/>
        <v>359289.01</v>
      </c>
      <c r="H133" s="28">
        <f t="shared" si="17"/>
        <v>1.360156988341904</v>
      </c>
    </row>
    <row r="134" spans="2:8" ht="12" customHeight="1" x14ac:dyDescent="0.25">
      <c r="B134" s="43" t="s">
        <v>29</v>
      </c>
      <c r="C134" s="44" t="s">
        <v>13</v>
      </c>
      <c r="D134" s="21">
        <v>2723700</v>
      </c>
      <c r="E134" s="30">
        <v>697177</v>
      </c>
      <c r="F134" s="21">
        <v>629306.18000000005</v>
      </c>
      <c r="G134" s="47">
        <f t="shared" si="16"/>
        <v>-67870.819999999949</v>
      </c>
      <c r="H134" s="48">
        <f t="shared" si="17"/>
        <v>0.9026490833748102</v>
      </c>
    </row>
    <row r="135" spans="2:8" ht="12" customHeight="1" thickBot="1" x14ac:dyDescent="0.3">
      <c r="B135" s="43" t="s">
        <v>30</v>
      </c>
      <c r="C135" s="44" t="s">
        <v>14</v>
      </c>
      <c r="D135" s="21">
        <v>946572</v>
      </c>
      <c r="E135" s="30">
        <v>340240</v>
      </c>
      <c r="F135" s="21">
        <v>254911.47</v>
      </c>
      <c r="G135" s="47">
        <f t="shared" si="16"/>
        <v>-85328.53</v>
      </c>
      <c r="H135" s="48">
        <f t="shared" si="17"/>
        <v>0.74921076299083</v>
      </c>
    </row>
    <row r="136" spans="2:8" ht="12" customHeight="1" thickBot="1" x14ac:dyDescent="0.3">
      <c r="B136" s="53">
        <v>5</v>
      </c>
      <c r="C136" s="54" t="s">
        <v>15</v>
      </c>
      <c r="D136" s="60">
        <f>SUM(D137:D139)</f>
        <v>19875000</v>
      </c>
      <c r="E136" s="61">
        <f>SUM(E137:E139)</f>
        <v>8939082</v>
      </c>
      <c r="F136" s="16">
        <f>SUM(F137:F139)</f>
        <v>12451631.51</v>
      </c>
      <c r="G136" s="16">
        <f t="shared" si="16"/>
        <v>3512549.51</v>
      </c>
      <c r="H136" s="18">
        <f t="shared" si="17"/>
        <v>1.3929429789322885</v>
      </c>
    </row>
    <row r="137" spans="2:8" ht="12" customHeight="1" x14ac:dyDescent="0.25">
      <c r="B137" s="19" t="s">
        <v>31</v>
      </c>
      <c r="C137" s="57" t="s">
        <v>16</v>
      </c>
      <c r="D137" s="21">
        <v>365000</v>
      </c>
      <c r="E137" s="30">
        <v>182500</v>
      </c>
      <c r="F137" s="21">
        <v>73654.789999999994</v>
      </c>
      <c r="G137" s="47">
        <f t="shared" si="16"/>
        <v>-108845.21</v>
      </c>
      <c r="H137" s="48">
        <f t="shared" si="17"/>
        <v>0.40358789041095888</v>
      </c>
    </row>
    <row r="138" spans="2:8" ht="12" customHeight="1" x14ac:dyDescent="0.25">
      <c r="B138" s="43" t="s">
        <v>32</v>
      </c>
      <c r="C138" s="44" t="s">
        <v>17</v>
      </c>
      <c r="D138" s="21">
        <v>13633000</v>
      </c>
      <c r="E138" s="30">
        <v>6189382</v>
      </c>
      <c r="F138" s="21">
        <v>8082125.1799999997</v>
      </c>
      <c r="G138" s="21">
        <f t="shared" si="16"/>
        <v>1892743.1799999997</v>
      </c>
      <c r="H138" s="22">
        <f t="shared" si="17"/>
        <v>1.3058048735721919</v>
      </c>
    </row>
    <row r="139" spans="2:8" ht="12" customHeight="1" x14ac:dyDescent="0.25">
      <c r="B139" s="43">
        <v>18050500</v>
      </c>
      <c r="C139" s="44" t="s">
        <v>18</v>
      </c>
      <c r="D139" s="21">
        <v>5877000</v>
      </c>
      <c r="E139" s="30">
        <v>2567200</v>
      </c>
      <c r="F139" s="21">
        <v>4295851.54</v>
      </c>
      <c r="G139" s="27">
        <f t="shared" si="16"/>
        <v>1728651.54</v>
      </c>
      <c r="H139" s="28">
        <f t="shared" si="17"/>
        <v>1.6733606808974759</v>
      </c>
    </row>
    <row r="140" spans="2:8" ht="12.75" customHeight="1" thickBot="1" x14ac:dyDescent="0.3">
      <c r="B140" s="64" t="s">
        <v>33</v>
      </c>
      <c r="C140" s="65" t="s">
        <v>49</v>
      </c>
      <c r="D140" s="66">
        <v>378900</v>
      </c>
      <c r="E140" s="67">
        <v>199180</v>
      </c>
      <c r="F140" s="66">
        <v>726254.96</v>
      </c>
      <c r="G140" s="35">
        <f t="shared" si="16"/>
        <v>527074.96</v>
      </c>
      <c r="H140" s="98">
        <f t="shared" si="17"/>
        <v>3.646224319710814</v>
      </c>
    </row>
    <row r="141" spans="2:8" ht="12" customHeight="1" thickBot="1" x14ac:dyDescent="0.3">
      <c r="B141" s="70"/>
      <c r="C141" s="71" t="s">
        <v>3</v>
      </c>
      <c r="D141" s="72">
        <f>D116+D121+D126+D131+D136+D140</f>
        <v>43145900</v>
      </c>
      <c r="E141" s="72">
        <f>E116+E121+E126+E131+E136+E140</f>
        <v>20663911</v>
      </c>
      <c r="F141" s="72">
        <f>F116+F121+F126+F131+F136+F140</f>
        <v>27594351.859999999</v>
      </c>
      <c r="G141" s="72">
        <f>F141-E141</f>
        <v>6930440.8599999994</v>
      </c>
      <c r="H141" s="74">
        <f>F141/E141</f>
        <v>1.3353886328681923</v>
      </c>
    </row>
    <row r="142" spans="2:8" ht="15.75" thickBot="1" x14ac:dyDescent="0.3">
      <c r="B142" s="7"/>
      <c r="C142" s="7"/>
      <c r="D142" s="7"/>
      <c r="E142" s="7"/>
      <c r="F142" s="7"/>
      <c r="G142" s="7"/>
      <c r="H142" s="7"/>
    </row>
    <row r="143" spans="2:8" ht="45.75" thickBot="1" x14ac:dyDescent="0.3">
      <c r="B143" s="11" t="s">
        <v>43</v>
      </c>
      <c r="C143" s="12" t="s">
        <v>52</v>
      </c>
      <c r="D143" s="13" t="s">
        <v>53</v>
      </c>
      <c r="E143" s="11" t="s">
        <v>54</v>
      </c>
      <c r="F143" s="13" t="s">
        <v>55</v>
      </c>
      <c r="G143" s="13" t="s">
        <v>39</v>
      </c>
      <c r="H143" s="12" t="s">
        <v>38</v>
      </c>
    </row>
    <row r="144" spans="2:8" ht="12" customHeight="1" thickBot="1" x14ac:dyDescent="0.3">
      <c r="B144" s="14">
        <v>1</v>
      </c>
      <c r="C144" s="15" t="s">
        <v>0</v>
      </c>
      <c r="D144" s="16">
        <f>SUM(D145:D148)</f>
        <v>8117000</v>
      </c>
      <c r="E144" s="17">
        <f>SUM(E145:E148)</f>
        <v>3501250</v>
      </c>
      <c r="F144" s="16">
        <f>SUM(F145:F148)</f>
        <v>3801100.96</v>
      </c>
      <c r="G144" s="80">
        <f t="shared" ref="G144:G158" si="18">F144-E144</f>
        <v>299850.95999999996</v>
      </c>
      <c r="H144" s="81">
        <f>F144/E144</f>
        <v>1.0856411167440201</v>
      </c>
    </row>
    <row r="145" spans="2:8" ht="12" customHeight="1" x14ac:dyDescent="0.25">
      <c r="B145" s="19" t="s">
        <v>19</v>
      </c>
      <c r="C145" s="20" t="s">
        <v>4</v>
      </c>
      <c r="D145" s="21">
        <v>6950000</v>
      </c>
      <c r="E145" s="30">
        <v>3305000</v>
      </c>
      <c r="F145" s="21">
        <v>3449804.65</v>
      </c>
      <c r="G145" s="21">
        <f t="shared" si="18"/>
        <v>144804.64999999991</v>
      </c>
      <c r="H145" s="22">
        <f t="shared" ref="H145:H158" si="19">F145/E145</f>
        <v>1.0438138124054464</v>
      </c>
    </row>
    <row r="146" spans="2:8" ht="12" customHeight="1" x14ac:dyDescent="0.25">
      <c r="B146" s="43">
        <v>11011300</v>
      </c>
      <c r="C146" s="8" t="s">
        <v>50</v>
      </c>
      <c r="D146" s="21">
        <v>150000</v>
      </c>
      <c r="E146" s="30">
        <v>70150</v>
      </c>
      <c r="F146" s="21">
        <v>94267.31</v>
      </c>
      <c r="G146" s="27">
        <f t="shared" si="18"/>
        <v>24117.309999999998</v>
      </c>
      <c r="H146" s="28">
        <f t="shared" si="19"/>
        <v>1.3437962936564505</v>
      </c>
    </row>
    <row r="147" spans="2:8" ht="12" customHeight="1" x14ac:dyDescent="0.25">
      <c r="B147" s="43">
        <v>11010400</v>
      </c>
      <c r="C147" s="57" t="s">
        <v>36</v>
      </c>
      <c r="D147" s="21">
        <v>1000000</v>
      </c>
      <c r="E147" s="30">
        <v>119300</v>
      </c>
      <c r="F147" s="30">
        <v>244510.63</v>
      </c>
      <c r="G147" s="78">
        <f t="shared" si="18"/>
        <v>125210.63</v>
      </c>
      <c r="H147" s="79">
        <f t="shared" si="19"/>
        <v>2.0495442581726739</v>
      </c>
    </row>
    <row r="148" spans="2:8" ht="12" customHeight="1" thickBot="1" x14ac:dyDescent="0.3">
      <c r="B148" s="43">
        <v>11010500</v>
      </c>
      <c r="C148" s="44" t="s">
        <v>37</v>
      </c>
      <c r="D148" s="21">
        <v>17000</v>
      </c>
      <c r="E148" s="30">
        <v>6800</v>
      </c>
      <c r="F148" s="21">
        <v>12518.37</v>
      </c>
      <c r="G148" s="27">
        <f t="shared" si="18"/>
        <v>5718.3700000000008</v>
      </c>
      <c r="H148" s="28">
        <f t="shared" si="19"/>
        <v>1.8409367647058825</v>
      </c>
    </row>
    <row r="149" spans="2:8" ht="12" customHeight="1" thickBot="1" x14ac:dyDescent="0.3">
      <c r="B149" s="53">
        <v>2</v>
      </c>
      <c r="C149" s="54" t="s">
        <v>35</v>
      </c>
      <c r="D149" s="16">
        <f>SUM(D150:D153)</f>
        <v>145000</v>
      </c>
      <c r="E149" s="17">
        <f>E150+E151+E152+E153</f>
        <v>57765</v>
      </c>
      <c r="F149" s="16">
        <f>F150+F151+F152+F153</f>
        <v>60299.8</v>
      </c>
      <c r="G149" s="80">
        <f t="shared" si="18"/>
        <v>2534.8000000000029</v>
      </c>
      <c r="H149" s="81">
        <f t="shared" si="19"/>
        <v>1.0438812429671946</v>
      </c>
    </row>
    <row r="150" spans="2:8" ht="12" customHeight="1" x14ac:dyDescent="0.25">
      <c r="B150" s="43" t="s">
        <v>20</v>
      </c>
      <c r="C150" s="44" t="s">
        <v>5</v>
      </c>
      <c r="D150" s="45">
        <v>0</v>
      </c>
      <c r="E150" s="46">
        <v>0</v>
      </c>
      <c r="F150" s="45">
        <v>0</v>
      </c>
      <c r="G150" s="21">
        <f t="shared" si="18"/>
        <v>0</v>
      </c>
      <c r="H150" s="22" t="e">
        <f t="shared" si="19"/>
        <v>#DIV/0!</v>
      </c>
    </row>
    <row r="151" spans="2:8" ht="12" customHeight="1" x14ac:dyDescent="0.25">
      <c r="B151" s="43" t="s">
        <v>21</v>
      </c>
      <c r="C151" s="44" t="s">
        <v>5</v>
      </c>
      <c r="D151" s="45">
        <v>0</v>
      </c>
      <c r="E151" s="46">
        <v>0</v>
      </c>
      <c r="F151" s="45">
        <v>0</v>
      </c>
      <c r="G151" s="21">
        <f t="shared" si="18"/>
        <v>0</v>
      </c>
      <c r="H151" s="22" t="e">
        <f t="shared" si="19"/>
        <v>#DIV/0!</v>
      </c>
    </row>
    <row r="152" spans="2:8" ht="12" customHeight="1" x14ac:dyDescent="0.25">
      <c r="B152" s="43" t="s">
        <v>22</v>
      </c>
      <c r="C152" s="44" t="s">
        <v>2</v>
      </c>
      <c r="D152" s="45">
        <v>35000</v>
      </c>
      <c r="E152" s="46">
        <v>18400</v>
      </c>
      <c r="F152" s="45">
        <v>5443.8</v>
      </c>
      <c r="G152" s="47">
        <f t="shared" si="18"/>
        <v>-12956.2</v>
      </c>
      <c r="H152" s="48">
        <f t="shared" si="19"/>
        <v>0.29585869565217393</v>
      </c>
    </row>
    <row r="153" spans="2:8" ht="12" customHeight="1" thickBot="1" x14ac:dyDescent="0.3">
      <c r="B153" s="49" t="s">
        <v>23</v>
      </c>
      <c r="C153" s="50" t="s">
        <v>6</v>
      </c>
      <c r="D153" s="45">
        <v>110000</v>
      </c>
      <c r="E153" s="46">
        <v>39365</v>
      </c>
      <c r="F153" s="45">
        <v>54856</v>
      </c>
      <c r="G153" s="82">
        <f t="shared" si="18"/>
        <v>15491</v>
      </c>
      <c r="H153" s="83">
        <f t="shared" si="19"/>
        <v>1.3935221643592024</v>
      </c>
    </row>
    <row r="154" spans="2:8" ht="12" customHeight="1" thickBot="1" x14ac:dyDescent="0.3">
      <c r="B154" s="53">
        <v>3</v>
      </c>
      <c r="C154" s="54" t="s">
        <v>7</v>
      </c>
      <c r="D154" s="16">
        <f>SUM(D155:D158)</f>
        <v>266403</v>
      </c>
      <c r="E154" s="17">
        <f>SUM(E155:E158)</f>
        <v>127200</v>
      </c>
      <c r="F154" s="16">
        <f>SUM(F155:F158)</f>
        <v>134560.63</v>
      </c>
      <c r="G154" s="91">
        <f t="shared" si="18"/>
        <v>7360.6300000000047</v>
      </c>
      <c r="H154" s="92">
        <f t="shared" si="19"/>
        <v>1.0578665880503144</v>
      </c>
    </row>
    <row r="155" spans="2:8" ht="12" customHeight="1" x14ac:dyDescent="0.25">
      <c r="B155" s="19">
        <v>18010100</v>
      </c>
      <c r="C155" s="57" t="s">
        <v>34</v>
      </c>
      <c r="D155" s="21">
        <v>0</v>
      </c>
      <c r="E155" s="30">
        <v>0</v>
      </c>
      <c r="F155" s="21">
        <v>0</v>
      </c>
      <c r="G155" s="21">
        <f t="shared" si="18"/>
        <v>0</v>
      </c>
      <c r="H155" s="48" t="e">
        <f t="shared" si="19"/>
        <v>#DIV/0!</v>
      </c>
    </row>
    <row r="156" spans="2:8" ht="12" customHeight="1" x14ac:dyDescent="0.25">
      <c r="B156" s="43" t="s">
        <v>24</v>
      </c>
      <c r="C156" s="44" t="s">
        <v>8</v>
      </c>
      <c r="D156" s="21">
        <v>40000</v>
      </c>
      <c r="E156" s="30">
        <v>19900</v>
      </c>
      <c r="F156" s="21">
        <v>17987.61</v>
      </c>
      <c r="G156" s="27">
        <f t="shared" si="18"/>
        <v>-1912.3899999999994</v>
      </c>
      <c r="H156" s="48">
        <f t="shared" si="19"/>
        <v>0.90390000000000004</v>
      </c>
    </row>
    <row r="157" spans="2:8" ht="12" customHeight="1" x14ac:dyDescent="0.25">
      <c r="B157" s="43" t="s">
        <v>25</v>
      </c>
      <c r="C157" s="44" t="s">
        <v>9</v>
      </c>
      <c r="D157" s="21">
        <v>106403</v>
      </c>
      <c r="E157" s="30">
        <v>53100</v>
      </c>
      <c r="F157" s="21">
        <v>40296</v>
      </c>
      <c r="G157" s="47">
        <f t="shared" si="18"/>
        <v>-12804</v>
      </c>
      <c r="H157" s="48">
        <f t="shared" si="19"/>
        <v>0.75887005649717509</v>
      </c>
    </row>
    <row r="158" spans="2:8" ht="12" customHeight="1" thickBot="1" x14ac:dyDescent="0.3">
      <c r="B158" s="49" t="s">
        <v>26</v>
      </c>
      <c r="C158" s="50" t="s">
        <v>10</v>
      </c>
      <c r="D158" s="21">
        <v>120000</v>
      </c>
      <c r="E158" s="30">
        <v>54200</v>
      </c>
      <c r="F158" s="21">
        <v>76277.02</v>
      </c>
      <c r="G158" s="58">
        <f t="shared" si="18"/>
        <v>22077.020000000004</v>
      </c>
      <c r="H158" s="59">
        <f t="shared" si="19"/>
        <v>1.4073250922509226</v>
      </c>
    </row>
    <row r="159" spans="2:8" ht="12" customHeight="1" thickBot="1" x14ac:dyDescent="0.3">
      <c r="B159" s="14">
        <v>4</v>
      </c>
      <c r="C159" s="15" t="s">
        <v>1</v>
      </c>
      <c r="D159" s="60">
        <f>SUM(D160:D163)</f>
        <v>1765000</v>
      </c>
      <c r="E159" s="61">
        <f>SUM(E160:E163)</f>
        <v>867610</v>
      </c>
      <c r="F159" s="60">
        <f>SUM(F160:F163)</f>
        <v>888731.19</v>
      </c>
      <c r="G159" s="84">
        <f>F159-E159</f>
        <v>21121.189999999944</v>
      </c>
      <c r="H159" s="63">
        <f>F159/E159</f>
        <v>1.024344106222842</v>
      </c>
    </row>
    <row r="160" spans="2:8" ht="12" customHeight="1" x14ac:dyDescent="0.25">
      <c r="B160" s="19" t="s">
        <v>27</v>
      </c>
      <c r="C160" s="57" t="s">
        <v>11</v>
      </c>
      <c r="D160" s="21">
        <v>25000</v>
      </c>
      <c r="E160" s="30">
        <v>12510</v>
      </c>
      <c r="F160" s="21">
        <v>4895.12</v>
      </c>
      <c r="G160" s="47">
        <f t="shared" ref="G160:G168" si="20">F160-E160</f>
        <v>-7614.88</v>
      </c>
      <c r="H160" s="48">
        <f t="shared" ref="H160:H168" si="21">F160/E160</f>
        <v>0.39129656274980013</v>
      </c>
    </row>
    <row r="161" spans="2:8" ht="12" customHeight="1" x14ac:dyDescent="0.25">
      <c r="B161" s="43" t="s">
        <v>28</v>
      </c>
      <c r="C161" s="44" t="s">
        <v>12</v>
      </c>
      <c r="D161" s="21">
        <v>1300000</v>
      </c>
      <c r="E161" s="30">
        <v>650100</v>
      </c>
      <c r="F161" s="21">
        <v>739826.35</v>
      </c>
      <c r="G161" s="21">
        <f t="shared" si="20"/>
        <v>89726.349999999977</v>
      </c>
      <c r="H161" s="22">
        <f t="shared" si="21"/>
        <v>1.1380193047223504</v>
      </c>
    </row>
    <row r="162" spans="2:8" ht="12" customHeight="1" x14ac:dyDescent="0.25">
      <c r="B162" s="43" t="s">
        <v>29</v>
      </c>
      <c r="C162" s="44" t="s">
        <v>13</v>
      </c>
      <c r="D162" s="21">
        <v>280000</v>
      </c>
      <c r="E162" s="30">
        <v>125000</v>
      </c>
      <c r="F162" s="21">
        <v>75339.45</v>
      </c>
      <c r="G162" s="47">
        <f t="shared" si="20"/>
        <v>-49660.55</v>
      </c>
      <c r="H162" s="48">
        <f t="shared" si="21"/>
        <v>0.60271560000000002</v>
      </c>
    </row>
    <row r="163" spans="2:8" ht="12" customHeight="1" thickBot="1" x14ac:dyDescent="0.3">
      <c r="B163" s="43" t="s">
        <v>30</v>
      </c>
      <c r="C163" s="44" t="s">
        <v>14</v>
      </c>
      <c r="D163" s="21">
        <v>160000</v>
      </c>
      <c r="E163" s="30">
        <v>80000</v>
      </c>
      <c r="F163" s="21">
        <v>68670.27</v>
      </c>
      <c r="G163" s="47">
        <f t="shared" si="20"/>
        <v>-11329.729999999996</v>
      </c>
      <c r="H163" s="48">
        <f t="shared" si="21"/>
        <v>0.85837837500000003</v>
      </c>
    </row>
    <row r="164" spans="2:8" ht="12" customHeight="1" thickBot="1" x14ac:dyDescent="0.3">
      <c r="B164" s="53">
        <v>5</v>
      </c>
      <c r="C164" s="54" t="s">
        <v>15</v>
      </c>
      <c r="D164" s="60">
        <f>SUM(D165:D167)</f>
        <v>7567300</v>
      </c>
      <c r="E164" s="61">
        <f>SUM(E165:E167)</f>
        <v>5659200</v>
      </c>
      <c r="F164" s="16">
        <f>SUM(F165:F167)</f>
        <v>6038991.5700000003</v>
      </c>
      <c r="G164" s="91">
        <f t="shared" si="20"/>
        <v>379791.5700000003</v>
      </c>
      <c r="H164" s="18">
        <f t="shared" si="21"/>
        <v>1.067110469677693</v>
      </c>
    </row>
    <row r="165" spans="2:8" ht="12" customHeight="1" x14ac:dyDescent="0.25">
      <c r="B165" s="19" t="s">
        <v>31</v>
      </c>
      <c r="C165" s="57" t="s">
        <v>16</v>
      </c>
      <c r="D165" s="21">
        <v>167300</v>
      </c>
      <c r="E165" s="30">
        <v>81400</v>
      </c>
      <c r="F165" s="21">
        <v>80501.259999999995</v>
      </c>
      <c r="G165" s="47">
        <f t="shared" si="20"/>
        <v>-898.74000000000524</v>
      </c>
      <c r="H165" s="48">
        <f t="shared" si="21"/>
        <v>0.98895896805896799</v>
      </c>
    </row>
    <row r="166" spans="2:8" ht="12" customHeight="1" x14ac:dyDescent="0.25">
      <c r="B166" s="43" t="s">
        <v>32</v>
      </c>
      <c r="C166" s="44" t="s">
        <v>17</v>
      </c>
      <c r="D166" s="21">
        <v>3400000</v>
      </c>
      <c r="E166" s="30">
        <v>2192800</v>
      </c>
      <c r="F166" s="21">
        <v>2047946.65</v>
      </c>
      <c r="G166" s="47">
        <f t="shared" si="20"/>
        <v>-144853.35000000009</v>
      </c>
      <c r="H166" s="48">
        <f t="shared" si="21"/>
        <v>0.93394137632250995</v>
      </c>
    </row>
    <row r="167" spans="2:8" ht="12.75" customHeight="1" x14ac:dyDescent="0.25">
      <c r="B167" s="43">
        <v>18050500</v>
      </c>
      <c r="C167" s="44" t="s">
        <v>18</v>
      </c>
      <c r="D167" s="21">
        <v>4000000</v>
      </c>
      <c r="E167" s="30">
        <v>3385000</v>
      </c>
      <c r="F167" s="21">
        <v>3910543.66</v>
      </c>
      <c r="G167" s="27">
        <f t="shared" si="20"/>
        <v>525543.66000000015</v>
      </c>
      <c r="H167" s="28">
        <f t="shared" si="21"/>
        <v>1.1552566203840473</v>
      </c>
    </row>
    <row r="168" spans="2:8" ht="12" customHeight="1" thickBot="1" x14ac:dyDescent="0.3">
      <c r="B168" s="64" t="s">
        <v>33</v>
      </c>
      <c r="C168" s="65" t="s">
        <v>49</v>
      </c>
      <c r="D168" s="66">
        <v>277500</v>
      </c>
      <c r="E168" s="67">
        <v>270250</v>
      </c>
      <c r="F168" s="66">
        <v>198511.13</v>
      </c>
      <c r="G168" s="36">
        <f t="shared" si="20"/>
        <v>-71738.87</v>
      </c>
      <c r="H168" s="37">
        <f t="shared" si="21"/>
        <v>0.73454627197039779</v>
      </c>
    </row>
    <row r="169" spans="2:8" x14ac:dyDescent="0.25">
      <c r="B169" s="70"/>
      <c r="C169" s="71" t="s">
        <v>3</v>
      </c>
      <c r="D169" s="72">
        <f>D144+D149+D154+D159+D164+D168</f>
        <v>18138203</v>
      </c>
      <c r="E169" s="72">
        <f>E144+E149+E154+E159+E164+E168</f>
        <v>10483275</v>
      </c>
      <c r="F169" s="72">
        <f>F144+F149+F154+F159+F164+F168</f>
        <v>11122195.280000001</v>
      </c>
      <c r="G169" s="85">
        <f>F169-E169</f>
        <v>638920.28000000119</v>
      </c>
      <c r="H169" s="86">
        <f>F169/E169</f>
        <v>1.0609466297507222</v>
      </c>
    </row>
    <row r="170" spans="2:8" ht="15" customHeight="1" thickBot="1" x14ac:dyDescent="0.3">
      <c r="B170" s="7"/>
      <c r="C170" s="7"/>
      <c r="D170" s="7"/>
      <c r="E170" s="7"/>
      <c r="F170" s="7"/>
      <c r="G170" s="7"/>
      <c r="H170" s="7"/>
    </row>
    <row r="171" spans="2:8" ht="45.75" customHeight="1" thickBot="1" x14ac:dyDescent="0.3">
      <c r="B171" s="11" t="s">
        <v>42</v>
      </c>
      <c r="C171" s="12" t="s">
        <v>52</v>
      </c>
      <c r="D171" s="13" t="s">
        <v>53</v>
      </c>
      <c r="E171" s="11" t="s">
        <v>54</v>
      </c>
      <c r="F171" s="13" t="s">
        <v>55</v>
      </c>
      <c r="G171" s="13" t="s">
        <v>39</v>
      </c>
      <c r="H171" s="12" t="s">
        <v>38</v>
      </c>
    </row>
    <row r="172" spans="2:8" ht="12" customHeight="1" thickBot="1" x14ac:dyDescent="0.3">
      <c r="B172" s="14">
        <v>1</v>
      </c>
      <c r="C172" s="15" t="s">
        <v>0</v>
      </c>
      <c r="D172" s="16">
        <f>SUM(D173:D176)</f>
        <v>11312800</v>
      </c>
      <c r="E172" s="17">
        <f>SUM(E173:E176)</f>
        <v>5322400</v>
      </c>
      <c r="F172" s="16">
        <f>SUM(F173:F176)</f>
        <v>6284022.580000001</v>
      </c>
      <c r="G172" s="16">
        <f t="shared" ref="G172:G182" si="22">F172-E172</f>
        <v>961622.58000000101</v>
      </c>
      <c r="H172" s="18">
        <f>F172/E172</f>
        <v>1.1806746167142643</v>
      </c>
    </row>
    <row r="173" spans="2:8" ht="12" customHeight="1" x14ac:dyDescent="0.25">
      <c r="B173" s="19" t="s">
        <v>19</v>
      </c>
      <c r="C173" s="20" t="s">
        <v>4</v>
      </c>
      <c r="D173" s="21">
        <v>8850000</v>
      </c>
      <c r="E173" s="30">
        <v>5010500</v>
      </c>
      <c r="F173" s="21">
        <v>5385984.8600000003</v>
      </c>
      <c r="G173" s="21">
        <f t="shared" si="22"/>
        <v>375484.86000000034</v>
      </c>
      <c r="H173" s="22">
        <f t="shared" ref="H173:H182" si="23">F173/E173</f>
        <v>1.0749395988424311</v>
      </c>
    </row>
    <row r="174" spans="2:8" ht="12" customHeight="1" x14ac:dyDescent="0.25">
      <c r="B174" s="23">
        <v>11011300</v>
      </c>
      <c r="C174" s="99" t="s">
        <v>50</v>
      </c>
      <c r="D174" s="27">
        <v>315000</v>
      </c>
      <c r="E174" s="89">
        <v>128700</v>
      </c>
      <c r="F174" s="27">
        <v>573905.06999999995</v>
      </c>
      <c r="G174" s="27">
        <f t="shared" si="22"/>
        <v>445205.06999999995</v>
      </c>
      <c r="H174" s="28">
        <f t="shared" si="23"/>
        <v>4.459246853146853</v>
      </c>
    </row>
    <row r="175" spans="2:8" ht="12" customHeight="1" x14ac:dyDescent="0.25">
      <c r="B175" s="43">
        <v>11010400</v>
      </c>
      <c r="C175" s="57" t="s">
        <v>36</v>
      </c>
      <c r="D175" s="21">
        <v>2000000</v>
      </c>
      <c r="E175" s="30">
        <v>68000</v>
      </c>
      <c r="F175" s="21">
        <v>250878.42</v>
      </c>
      <c r="G175" s="27">
        <f t="shared" si="22"/>
        <v>182878.42</v>
      </c>
      <c r="H175" s="22">
        <f t="shared" si="23"/>
        <v>3.6893885294117648</v>
      </c>
    </row>
    <row r="176" spans="2:8" ht="12" customHeight="1" thickBot="1" x14ac:dyDescent="0.3">
      <c r="B176" s="43">
        <v>11010500</v>
      </c>
      <c r="C176" s="44" t="s">
        <v>37</v>
      </c>
      <c r="D176" s="21">
        <v>147800</v>
      </c>
      <c r="E176" s="30">
        <v>115200</v>
      </c>
      <c r="F176" s="21">
        <v>73254.23</v>
      </c>
      <c r="G176" s="47">
        <f t="shared" si="22"/>
        <v>-41945.770000000004</v>
      </c>
      <c r="H176" s="48">
        <f t="shared" si="23"/>
        <v>0.63588741319444442</v>
      </c>
    </row>
    <row r="177" spans="2:8" ht="12" customHeight="1" thickBot="1" x14ac:dyDescent="0.3">
      <c r="B177" s="53">
        <v>2</v>
      </c>
      <c r="C177" s="54" t="s">
        <v>35</v>
      </c>
      <c r="D177" s="103">
        <f>SUM(D178:D181)</f>
        <v>700000</v>
      </c>
      <c r="E177" s="104">
        <f>E178+E179+E180+E181</f>
        <v>237300</v>
      </c>
      <c r="F177" s="16">
        <f>F178+F179+F180+F181</f>
        <v>367913.7</v>
      </c>
      <c r="G177" s="16">
        <f t="shared" si="22"/>
        <v>130613.70000000001</v>
      </c>
      <c r="H177" s="18">
        <f t="shared" si="23"/>
        <v>1.5504159292035398</v>
      </c>
    </row>
    <row r="178" spans="2:8" ht="12" customHeight="1" x14ac:dyDescent="0.25">
      <c r="B178" s="43" t="s">
        <v>20</v>
      </c>
      <c r="C178" s="44" t="s">
        <v>5</v>
      </c>
      <c r="D178" s="105">
        <v>45000</v>
      </c>
      <c r="E178" s="106">
        <v>24500</v>
      </c>
      <c r="F178" s="45">
        <v>28576.99</v>
      </c>
      <c r="G178" s="27">
        <f t="shared" si="22"/>
        <v>4076.9900000000016</v>
      </c>
      <c r="H178" s="28">
        <f t="shared" si="23"/>
        <v>1.1664077551020409</v>
      </c>
    </row>
    <row r="179" spans="2:8" ht="12" customHeight="1" x14ac:dyDescent="0.25">
      <c r="B179" s="43" t="s">
        <v>21</v>
      </c>
      <c r="C179" s="44" t="s">
        <v>5</v>
      </c>
      <c r="D179" s="105">
        <v>480000</v>
      </c>
      <c r="E179" s="106">
        <v>135100</v>
      </c>
      <c r="F179" s="45">
        <v>250414.16</v>
      </c>
      <c r="G179" s="21">
        <f t="shared" si="22"/>
        <v>115314.16</v>
      </c>
      <c r="H179" s="22">
        <f t="shared" si="23"/>
        <v>1.8535467061435973</v>
      </c>
    </row>
    <row r="180" spans="2:8" ht="12" customHeight="1" x14ac:dyDescent="0.25">
      <c r="B180" s="43" t="s">
        <v>22</v>
      </c>
      <c r="C180" s="44" t="s">
        <v>2</v>
      </c>
      <c r="D180" s="105">
        <v>130000</v>
      </c>
      <c r="E180" s="106">
        <v>62100</v>
      </c>
      <c r="F180" s="45">
        <v>62709.8</v>
      </c>
      <c r="G180" s="21">
        <f t="shared" si="22"/>
        <v>609.80000000000291</v>
      </c>
      <c r="H180" s="22">
        <f t="shared" si="23"/>
        <v>1.0098196457326893</v>
      </c>
    </row>
    <row r="181" spans="2:8" ht="12" customHeight="1" thickBot="1" x14ac:dyDescent="0.3">
      <c r="B181" s="49" t="s">
        <v>23</v>
      </c>
      <c r="C181" s="50" t="s">
        <v>6</v>
      </c>
      <c r="D181" s="105">
        <v>45000</v>
      </c>
      <c r="E181" s="106">
        <v>15600</v>
      </c>
      <c r="F181" s="45">
        <v>26212.75</v>
      </c>
      <c r="G181" s="82">
        <f t="shared" si="22"/>
        <v>10612.75</v>
      </c>
      <c r="H181" s="83">
        <f t="shared" si="23"/>
        <v>1.6803044871794872</v>
      </c>
    </row>
    <row r="182" spans="2:8" ht="12" customHeight="1" thickBot="1" x14ac:dyDescent="0.3">
      <c r="B182" s="53">
        <v>3</v>
      </c>
      <c r="C182" s="54" t="s">
        <v>7</v>
      </c>
      <c r="D182" s="103">
        <f>SUM(D184:D186)</f>
        <v>461700</v>
      </c>
      <c r="E182" s="104">
        <f>SUM(E184:E186)</f>
        <v>185700</v>
      </c>
      <c r="F182" s="16">
        <f>SUM(F184:F186)</f>
        <v>346052.18</v>
      </c>
      <c r="G182" s="16">
        <f t="shared" si="22"/>
        <v>160352.18</v>
      </c>
      <c r="H182" s="18">
        <f t="shared" si="23"/>
        <v>1.8635012385568119</v>
      </c>
    </row>
    <row r="183" spans="2:8" ht="12" customHeight="1" x14ac:dyDescent="0.25">
      <c r="B183" s="19">
        <v>18010100</v>
      </c>
      <c r="C183" s="107" t="s">
        <v>34</v>
      </c>
      <c r="D183" s="108">
        <v>0</v>
      </c>
      <c r="E183" s="1">
        <v>0</v>
      </c>
      <c r="F183" s="2">
        <v>0</v>
      </c>
      <c r="G183" s="3">
        <v>0</v>
      </c>
      <c r="H183" s="4">
        <v>0</v>
      </c>
    </row>
    <row r="184" spans="2:8" ht="12" customHeight="1" x14ac:dyDescent="0.25">
      <c r="B184" s="43" t="s">
        <v>24</v>
      </c>
      <c r="C184" s="57" t="s">
        <v>8</v>
      </c>
      <c r="D184" s="109">
        <v>38000</v>
      </c>
      <c r="E184" s="110">
        <v>19000</v>
      </c>
      <c r="F184" s="21">
        <v>11256.3</v>
      </c>
      <c r="G184" s="47">
        <f>F184-E184</f>
        <v>-7743.7000000000007</v>
      </c>
      <c r="H184" s="48">
        <f>F184/E184</f>
        <v>0.59243684210526315</v>
      </c>
    </row>
    <row r="185" spans="2:8" ht="12" customHeight="1" x14ac:dyDescent="0.25">
      <c r="B185" s="43" t="s">
        <v>25</v>
      </c>
      <c r="C185" s="44" t="s">
        <v>9</v>
      </c>
      <c r="D185" s="109">
        <v>163000</v>
      </c>
      <c r="E185" s="110">
        <v>81400</v>
      </c>
      <c r="F185" s="21">
        <v>244012.63</v>
      </c>
      <c r="G185" s="21">
        <f>F185-E185</f>
        <v>162612.63</v>
      </c>
      <c r="H185" s="22">
        <f>F185/E185</f>
        <v>2.9976981572481574</v>
      </c>
    </row>
    <row r="186" spans="2:8" ht="12" customHeight="1" thickBot="1" x14ac:dyDescent="0.3">
      <c r="B186" s="49" t="s">
        <v>26</v>
      </c>
      <c r="C186" s="50" t="s">
        <v>10</v>
      </c>
      <c r="D186" s="109">
        <v>260700</v>
      </c>
      <c r="E186" s="110">
        <v>85300</v>
      </c>
      <c r="F186" s="21">
        <v>90783.25</v>
      </c>
      <c r="G186" s="27">
        <f>F186-E186</f>
        <v>5483.25</v>
      </c>
      <c r="H186" s="28">
        <f>F186/E186</f>
        <v>1.0642819460726847</v>
      </c>
    </row>
    <row r="187" spans="2:8" ht="12" customHeight="1" thickBot="1" x14ac:dyDescent="0.3">
      <c r="B187" s="14">
        <v>4</v>
      </c>
      <c r="C187" s="15" t="s">
        <v>1</v>
      </c>
      <c r="D187" s="111">
        <f>SUM(D188:D191)</f>
        <v>7341500</v>
      </c>
      <c r="E187" s="112">
        <f>SUM(E188:E191)</f>
        <v>4999470</v>
      </c>
      <c r="F187" s="60">
        <f>SUM(F188:F191)</f>
        <v>5537028.669999999</v>
      </c>
      <c r="G187" s="84">
        <f>F187-E187</f>
        <v>537558.66999999899</v>
      </c>
      <c r="H187" s="63">
        <f>F187/E187</f>
        <v>1.1075231314519336</v>
      </c>
    </row>
    <row r="188" spans="2:8" ht="12" customHeight="1" x14ac:dyDescent="0.25">
      <c r="B188" s="19" t="s">
        <v>27</v>
      </c>
      <c r="C188" s="57" t="s">
        <v>11</v>
      </c>
      <c r="D188" s="109">
        <v>70000</v>
      </c>
      <c r="E188" s="110">
        <v>38770</v>
      </c>
      <c r="F188" s="21">
        <v>32476.560000000001</v>
      </c>
      <c r="G188" s="47">
        <f t="shared" ref="G188:G196" si="24">F188-E188</f>
        <v>-6293.4399999999987</v>
      </c>
      <c r="H188" s="48">
        <f t="shared" ref="H188:H196" si="25">F188/E188</f>
        <v>0.83767242713438228</v>
      </c>
    </row>
    <row r="189" spans="2:8" ht="12" customHeight="1" x14ac:dyDescent="0.25">
      <c r="B189" s="43" t="s">
        <v>28</v>
      </c>
      <c r="C189" s="44" t="s">
        <v>12</v>
      </c>
      <c r="D189" s="109">
        <v>6225000</v>
      </c>
      <c r="E189" s="110">
        <v>4612500</v>
      </c>
      <c r="F189" s="21">
        <v>5083314.68</v>
      </c>
      <c r="G189" s="27">
        <f t="shared" si="24"/>
        <v>470814.6799999997</v>
      </c>
      <c r="H189" s="28">
        <f t="shared" si="25"/>
        <v>1.1020736433604335</v>
      </c>
    </row>
    <row r="190" spans="2:8" ht="12" customHeight="1" x14ac:dyDescent="0.25">
      <c r="B190" s="43" t="s">
        <v>29</v>
      </c>
      <c r="C190" s="44" t="s">
        <v>13</v>
      </c>
      <c r="D190" s="109">
        <v>540000</v>
      </c>
      <c r="E190" s="110">
        <v>95000</v>
      </c>
      <c r="F190" s="21">
        <v>210859.04</v>
      </c>
      <c r="G190" s="27">
        <f t="shared" si="24"/>
        <v>115859.04000000001</v>
      </c>
      <c r="H190" s="28">
        <f t="shared" si="25"/>
        <v>2.2195688421052631</v>
      </c>
    </row>
    <row r="191" spans="2:8" ht="12" customHeight="1" thickBot="1" x14ac:dyDescent="0.3">
      <c r="B191" s="43" t="s">
        <v>30</v>
      </c>
      <c r="C191" s="44" t="s">
        <v>14</v>
      </c>
      <c r="D191" s="109">
        <v>506500</v>
      </c>
      <c r="E191" s="110">
        <v>253200</v>
      </c>
      <c r="F191" s="21">
        <v>210378.39</v>
      </c>
      <c r="G191" s="47">
        <f t="shared" si="24"/>
        <v>-42821.609999999986</v>
      </c>
      <c r="H191" s="48">
        <f t="shared" si="25"/>
        <v>0.83087831753554509</v>
      </c>
    </row>
    <row r="192" spans="2:8" ht="12" customHeight="1" thickBot="1" x14ac:dyDescent="0.3">
      <c r="B192" s="53">
        <v>5</v>
      </c>
      <c r="C192" s="54" t="s">
        <v>15</v>
      </c>
      <c r="D192" s="111">
        <f>SUM(D193:D195)</f>
        <v>17255000</v>
      </c>
      <c r="E192" s="112">
        <f>SUM(E193:E195)</f>
        <v>10610900</v>
      </c>
      <c r="F192" s="16">
        <f>SUM(F193:F195)</f>
        <v>18198307.68</v>
      </c>
      <c r="G192" s="16">
        <f t="shared" si="24"/>
        <v>7587407.6799999997</v>
      </c>
      <c r="H192" s="18">
        <f t="shared" si="25"/>
        <v>1.7150578819892752</v>
      </c>
    </row>
    <row r="193" spans="2:8" ht="12" customHeight="1" x14ac:dyDescent="0.25">
      <c r="B193" s="19" t="s">
        <v>31</v>
      </c>
      <c r="C193" s="57" t="s">
        <v>16</v>
      </c>
      <c r="D193" s="109">
        <v>80000</v>
      </c>
      <c r="E193" s="110">
        <v>20900</v>
      </c>
      <c r="F193" s="21">
        <v>18837.78</v>
      </c>
      <c r="G193" s="27">
        <f t="shared" si="24"/>
        <v>-2062.2200000000012</v>
      </c>
      <c r="H193" s="28">
        <f t="shared" si="25"/>
        <v>0.90132918660287076</v>
      </c>
    </row>
    <row r="194" spans="2:8" ht="12" customHeight="1" x14ac:dyDescent="0.25">
      <c r="B194" s="43" t="s">
        <v>32</v>
      </c>
      <c r="C194" s="44" t="s">
        <v>17</v>
      </c>
      <c r="D194" s="109">
        <v>4175000</v>
      </c>
      <c r="E194" s="110">
        <v>2000000</v>
      </c>
      <c r="F194" s="21">
        <v>2314746.7200000002</v>
      </c>
      <c r="G194" s="21">
        <f t="shared" si="24"/>
        <v>314746.7200000002</v>
      </c>
      <c r="H194" s="22">
        <f t="shared" si="25"/>
        <v>1.15737336</v>
      </c>
    </row>
    <row r="195" spans="2:8" ht="13.5" customHeight="1" x14ac:dyDescent="0.25">
      <c r="B195" s="43">
        <v>18050500</v>
      </c>
      <c r="C195" s="44" t="s">
        <v>18</v>
      </c>
      <c r="D195" s="109">
        <v>13000000</v>
      </c>
      <c r="E195" s="110">
        <v>8590000</v>
      </c>
      <c r="F195" s="21">
        <v>15864723.18</v>
      </c>
      <c r="G195" s="21">
        <f t="shared" si="24"/>
        <v>7274723.1799999997</v>
      </c>
      <c r="H195" s="22">
        <f t="shared" si="25"/>
        <v>1.8468827916181607</v>
      </c>
    </row>
    <row r="196" spans="2:8" ht="12" customHeight="1" thickBot="1" x14ac:dyDescent="0.3">
      <c r="B196" s="64" t="s">
        <v>33</v>
      </c>
      <c r="C196" s="65" t="s">
        <v>49</v>
      </c>
      <c r="D196" s="113">
        <v>129000</v>
      </c>
      <c r="E196" s="114">
        <v>125635</v>
      </c>
      <c r="F196" s="66">
        <v>99909.51</v>
      </c>
      <c r="G196" s="36">
        <f t="shared" si="24"/>
        <v>-25725.490000000005</v>
      </c>
      <c r="H196" s="37">
        <f t="shared" si="25"/>
        <v>0.79523627969912836</v>
      </c>
    </row>
    <row r="197" spans="2:8" x14ac:dyDescent="0.25">
      <c r="B197" s="70"/>
      <c r="C197" s="71" t="s">
        <v>3</v>
      </c>
      <c r="D197" s="72">
        <f>D172+D177+D182+D187+D192+D196</f>
        <v>37200000</v>
      </c>
      <c r="E197" s="72">
        <f>E172+E177+E182+E187+E192+E196</f>
        <v>21481405</v>
      </c>
      <c r="F197" s="72">
        <f>F172+F177+F182+F187+F192+F196</f>
        <v>30833234.32</v>
      </c>
      <c r="G197" s="73">
        <f>F197-E197</f>
        <v>9351829.3200000003</v>
      </c>
      <c r="H197" s="74">
        <f>F197/E197</f>
        <v>1.4353453286691444</v>
      </c>
    </row>
    <row r="198" spans="2:8" ht="13.5" customHeight="1" thickBot="1" x14ac:dyDescent="0.3">
      <c r="B198" s="7"/>
      <c r="C198" s="7"/>
      <c r="D198" s="7"/>
      <c r="E198" s="7"/>
      <c r="F198" s="7"/>
      <c r="G198" s="7"/>
      <c r="H198" s="7"/>
    </row>
    <row r="199" spans="2:8" ht="42.75" customHeight="1" thickBot="1" x14ac:dyDescent="0.3">
      <c r="B199" s="11" t="s">
        <v>47</v>
      </c>
      <c r="C199" s="12" t="s">
        <v>52</v>
      </c>
      <c r="D199" s="13" t="s">
        <v>53</v>
      </c>
      <c r="E199" s="11" t="s">
        <v>54</v>
      </c>
      <c r="F199" s="13" t="s">
        <v>55</v>
      </c>
      <c r="G199" s="13" t="s">
        <v>39</v>
      </c>
      <c r="H199" s="12" t="s">
        <v>38</v>
      </c>
    </row>
    <row r="200" spans="2:8" ht="12" customHeight="1" thickBot="1" x14ac:dyDescent="0.3">
      <c r="B200" s="14">
        <v>1</v>
      </c>
      <c r="C200" s="115" t="s">
        <v>0</v>
      </c>
      <c r="D200" s="16">
        <f>SUM(D201:D204)</f>
        <v>25497559</v>
      </c>
      <c r="E200" s="17">
        <f>SUM(E201:E204)</f>
        <v>9839208</v>
      </c>
      <c r="F200" s="16">
        <f>SUM(F201:F204)</f>
        <v>10744001.33</v>
      </c>
      <c r="G200" s="80">
        <f t="shared" ref="G200:G214" si="26">F200-E200</f>
        <v>904793.33000000007</v>
      </c>
      <c r="H200" s="81">
        <f>F200/E200</f>
        <v>1.0919579431596527</v>
      </c>
    </row>
    <row r="201" spans="2:8" ht="12" customHeight="1" x14ac:dyDescent="0.25">
      <c r="B201" s="19" t="s">
        <v>19</v>
      </c>
      <c r="C201" s="116" t="s">
        <v>4</v>
      </c>
      <c r="D201" s="21">
        <v>13575700</v>
      </c>
      <c r="E201" s="30">
        <v>7266029</v>
      </c>
      <c r="F201" s="21">
        <v>8049719</v>
      </c>
      <c r="G201" s="27">
        <f t="shared" si="26"/>
        <v>783690</v>
      </c>
      <c r="H201" s="28">
        <f t="shared" ref="H201:H214" si="27">F201/E201</f>
        <v>1.1078567123803111</v>
      </c>
    </row>
    <row r="202" spans="2:8" ht="12" customHeight="1" x14ac:dyDescent="0.25">
      <c r="B202" s="117">
        <v>11011300</v>
      </c>
      <c r="C202" s="118" t="s">
        <v>50</v>
      </c>
      <c r="D202" s="78">
        <v>3141859</v>
      </c>
      <c r="E202" s="87">
        <v>2031874</v>
      </c>
      <c r="F202" s="78">
        <v>1886366.74</v>
      </c>
      <c r="G202" s="27">
        <f>F202-E202</f>
        <v>-145507.26</v>
      </c>
      <c r="H202" s="28">
        <f>F202/E202</f>
        <v>0.92838765592748373</v>
      </c>
    </row>
    <row r="203" spans="2:8" ht="12" customHeight="1" x14ac:dyDescent="0.25">
      <c r="B203" s="19">
        <v>11010400</v>
      </c>
      <c r="C203" s="57" t="s">
        <v>36</v>
      </c>
      <c r="D203" s="21">
        <v>8650000</v>
      </c>
      <c r="E203" s="30">
        <v>459305</v>
      </c>
      <c r="F203" s="21">
        <v>688241.39</v>
      </c>
      <c r="G203" s="27">
        <f>F203-E203</f>
        <v>228936.39</v>
      </c>
      <c r="H203" s="28">
        <f>F203/E203</f>
        <v>1.4984408835087797</v>
      </c>
    </row>
    <row r="204" spans="2:8" ht="12" customHeight="1" thickBot="1" x14ac:dyDescent="0.3">
      <c r="B204" s="43">
        <v>11010500</v>
      </c>
      <c r="C204" s="44" t="s">
        <v>37</v>
      </c>
      <c r="D204" s="21">
        <v>130000</v>
      </c>
      <c r="E204" s="30">
        <v>82000</v>
      </c>
      <c r="F204" s="21">
        <v>119674.2</v>
      </c>
      <c r="G204" s="27">
        <f>F204-E204</f>
        <v>37674.199999999997</v>
      </c>
      <c r="H204" s="28">
        <f>F204/E204</f>
        <v>1.4594414634146342</v>
      </c>
    </row>
    <row r="205" spans="2:8" ht="12" customHeight="1" thickBot="1" x14ac:dyDescent="0.3">
      <c r="B205" s="53">
        <v>2</v>
      </c>
      <c r="C205" s="54" t="s">
        <v>35</v>
      </c>
      <c r="D205" s="16">
        <f>SUM(D206:D209)</f>
        <v>869100</v>
      </c>
      <c r="E205" s="17">
        <f>E206+E207+E208+E209</f>
        <v>493200</v>
      </c>
      <c r="F205" s="16">
        <f>F206+F207+F208+F209</f>
        <v>521272.29000000004</v>
      </c>
      <c r="G205" s="16">
        <f t="shared" si="26"/>
        <v>28072.290000000037</v>
      </c>
      <c r="H205" s="18">
        <f t="shared" si="27"/>
        <v>1.0569186739659369</v>
      </c>
    </row>
    <row r="206" spans="2:8" ht="12" customHeight="1" x14ac:dyDescent="0.25">
      <c r="B206" s="43" t="s">
        <v>20</v>
      </c>
      <c r="C206" s="44" t="s">
        <v>5</v>
      </c>
      <c r="D206" s="45">
        <v>85000</v>
      </c>
      <c r="E206" s="46">
        <v>61000</v>
      </c>
      <c r="F206" s="45">
        <v>48677.14</v>
      </c>
      <c r="G206" s="47">
        <f t="shared" si="26"/>
        <v>-12322.86</v>
      </c>
      <c r="H206" s="48">
        <f t="shared" si="27"/>
        <v>0.79798590163934424</v>
      </c>
    </row>
    <row r="207" spans="2:8" ht="12" customHeight="1" x14ac:dyDescent="0.25">
      <c r="B207" s="43" t="s">
        <v>21</v>
      </c>
      <c r="C207" s="44" t="s">
        <v>5</v>
      </c>
      <c r="D207" s="45">
        <v>700000</v>
      </c>
      <c r="E207" s="46">
        <v>395500</v>
      </c>
      <c r="F207" s="45">
        <v>426548.07</v>
      </c>
      <c r="G207" s="21">
        <f t="shared" si="26"/>
        <v>31048.070000000007</v>
      </c>
      <c r="H207" s="22">
        <f t="shared" si="27"/>
        <v>1.0785033375474085</v>
      </c>
    </row>
    <row r="208" spans="2:8" ht="12" customHeight="1" x14ac:dyDescent="0.25">
      <c r="B208" s="43" t="s">
        <v>22</v>
      </c>
      <c r="C208" s="44" t="s">
        <v>2</v>
      </c>
      <c r="D208" s="45">
        <v>18500</v>
      </c>
      <c r="E208" s="46">
        <v>7700</v>
      </c>
      <c r="F208" s="45">
        <v>13767.86</v>
      </c>
      <c r="G208" s="27">
        <f t="shared" si="26"/>
        <v>6067.8600000000006</v>
      </c>
      <c r="H208" s="28">
        <f t="shared" si="27"/>
        <v>1.7880337662337664</v>
      </c>
    </row>
    <row r="209" spans="2:8" ht="12" customHeight="1" thickBot="1" x14ac:dyDescent="0.3">
      <c r="B209" s="49" t="s">
        <v>23</v>
      </c>
      <c r="C209" s="50" t="s">
        <v>6</v>
      </c>
      <c r="D209" s="45">
        <v>65600</v>
      </c>
      <c r="E209" s="46">
        <v>29000</v>
      </c>
      <c r="F209" s="45">
        <v>32279.22</v>
      </c>
      <c r="G209" s="82">
        <f t="shared" si="26"/>
        <v>3279.2200000000012</v>
      </c>
      <c r="H209" s="83">
        <f t="shared" si="27"/>
        <v>1.1130765517241379</v>
      </c>
    </row>
    <row r="210" spans="2:8" ht="12" customHeight="1" thickBot="1" x14ac:dyDescent="0.3">
      <c r="B210" s="53">
        <v>3</v>
      </c>
      <c r="C210" s="54" t="s">
        <v>7</v>
      </c>
      <c r="D210" s="16">
        <f>SUM(D211:D214)</f>
        <v>179249</v>
      </c>
      <c r="E210" s="17">
        <f>SUM(E211:E214)</f>
        <v>105112</v>
      </c>
      <c r="F210" s="16">
        <f>SUM(F211:F214)</f>
        <v>171952.08000000002</v>
      </c>
      <c r="G210" s="16">
        <f t="shared" si="26"/>
        <v>66840.080000000016</v>
      </c>
      <c r="H210" s="18">
        <f t="shared" si="27"/>
        <v>1.6358939036456353</v>
      </c>
    </row>
    <row r="211" spans="2:8" ht="12" customHeight="1" x14ac:dyDescent="0.25">
      <c r="B211" s="19">
        <v>18010100</v>
      </c>
      <c r="C211" s="57" t="s">
        <v>34</v>
      </c>
      <c r="D211" s="21">
        <v>0</v>
      </c>
      <c r="E211" s="30">
        <v>0</v>
      </c>
      <c r="F211" s="21">
        <v>0</v>
      </c>
      <c r="G211" s="21">
        <f t="shared" si="26"/>
        <v>0</v>
      </c>
      <c r="H211" s="22" t="e">
        <f t="shared" si="27"/>
        <v>#DIV/0!</v>
      </c>
    </row>
    <row r="212" spans="2:8" ht="12" customHeight="1" x14ac:dyDescent="0.25">
      <c r="B212" s="43" t="s">
        <v>24</v>
      </c>
      <c r="C212" s="44" t="s">
        <v>8</v>
      </c>
      <c r="D212" s="45">
        <v>32484</v>
      </c>
      <c r="E212" s="46">
        <v>2800</v>
      </c>
      <c r="F212" s="45">
        <v>5484.03</v>
      </c>
      <c r="G212" s="21">
        <f t="shared" si="26"/>
        <v>2684.0299999999997</v>
      </c>
      <c r="H212" s="22">
        <f t="shared" si="27"/>
        <v>1.9585821428571428</v>
      </c>
    </row>
    <row r="213" spans="2:8" ht="12" customHeight="1" x14ac:dyDescent="0.25">
      <c r="B213" s="43" t="s">
        <v>25</v>
      </c>
      <c r="C213" s="44" t="s">
        <v>9</v>
      </c>
      <c r="D213" s="45">
        <v>85862</v>
      </c>
      <c r="E213" s="46">
        <v>71862</v>
      </c>
      <c r="F213" s="45">
        <v>137789.42000000001</v>
      </c>
      <c r="G213" s="21">
        <f t="shared" si="26"/>
        <v>65927.420000000013</v>
      </c>
      <c r="H213" s="22">
        <f t="shared" si="27"/>
        <v>1.9174169936823358</v>
      </c>
    </row>
    <row r="214" spans="2:8" ht="12" customHeight="1" thickBot="1" x14ac:dyDescent="0.3">
      <c r="B214" s="49" t="s">
        <v>26</v>
      </c>
      <c r="C214" s="50" t="s">
        <v>10</v>
      </c>
      <c r="D214" s="45">
        <v>60903</v>
      </c>
      <c r="E214" s="46">
        <v>30450</v>
      </c>
      <c r="F214" s="45">
        <v>28678.63</v>
      </c>
      <c r="G214" s="51">
        <f t="shared" si="26"/>
        <v>-1771.369999999999</v>
      </c>
      <c r="H214" s="52">
        <f t="shared" si="27"/>
        <v>0.94182692939244672</v>
      </c>
    </row>
    <row r="215" spans="2:8" ht="12" customHeight="1" thickBot="1" x14ac:dyDescent="0.3">
      <c r="B215" s="14">
        <v>4</v>
      </c>
      <c r="C215" s="15" t="s">
        <v>1</v>
      </c>
      <c r="D215" s="60">
        <f>SUM(D216:D219)</f>
        <v>29323700</v>
      </c>
      <c r="E215" s="61">
        <f>SUM(E216:E219)</f>
        <v>15147604</v>
      </c>
      <c r="F215" s="60">
        <f>SUM(F216:F219)</f>
        <v>17270679.060000002</v>
      </c>
      <c r="G215" s="62">
        <f>F215-E215</f>
        <v>2123075.0600000024</v>
      </c>
      <c r="H215" s="119">
        <f>F215/E215</f>
        <v>1.1401591340782347</v>
      </c>
    </row>
    <row r="216" spans="2:8" ht="12" customHeight="1" x14ac:dyDescent="0.25">
      <c r="B216" s="19" t="s">
        <v>27</v>
      </c>
      <c r="C216" s="57" t="s">
        <v>11</v>
      </c>
      <c r="D216" s="21">
        <v>6000000</v>
      </c>
      <c r="E216" s="30">
        <v>3325000</v>
      </c>
      <c r="F216" s="21">
        <v>3698176.92</v>
      </c>
      <c r="G216" s="21">
        <f t="shared" ref="G216:G224" si="28">F216-E216</f>
        <v>373176.91999999993</v>
      </c>
      <c r="H216" s="22">
        <f t="shared" ref="H216:H224" si="29">F216/E216</f>
        <v>1.1122336601503759</v>
      </c>
    </row>
    <row r="217" spans="2:8" ht="12" customHeight="1" x14ac:dyDescent="0.25">
      <c r="B217" s="43" t="s">
        <v>28</v>
      </c>
      <c r="C217" s="44" t="s">
        <v>12</v>
      </c>
      <c r="D217" s="21">
        <v>21305000</v>
      </c>
      <c r="E217" s="30">
        <v>11684604</v>
      </c>
      <c r="F217" s="21">
        <v>13367580</v>
      </c>
      <c r="G217" s="27">
        <f t="shared" si="28"/>
        <v>1682976</v>
      </c>
      <c r="H217" s="28">
        <f t="shared" si="29"/>
        <v>1.1440336360564722</v>
      </c>
    </row>
    <row r="218" spans="2:8" ht="12" customHeight="1" x14ac:dyDescent="0.25">
      <c r="B218" s="43" t="s">
        <v>29</v>
      </c>
      <c r="C218" s="44" t="s">
        <v>13</v>
      </c>
      <c r="D218" s="21">
        <v>1803700</v>
      </c>
      <c r="E218" s="30">
        <v>90000</v>
      </c>
      <c r="F218" s="21">
        <v>161012.76999999999</v>
      </c>
      <c r="G218" s="21">
        <f t="shared" si="28"/>
        <v>71012.76999999999</v>
      </c>
      <c r="H218" s="22">
        <f t="shared" si="29"/>
        <v>1.7890307777777776</v>
      </c>
    </row>
    <row r="219" spans="2:8" ht="12" customHeight="1" thickBot="1" x14ac:dyDescent="0.3">
      <c r="B219" s="43" t="s">
        <v>30</v>
      </c>
      <c r="C219" s="44" t="s">
        <v>14</v>
      </c>
      <c r="D219" s="21">
        <v>215000</v>
      </c>
      <c r="E219" s="30">
        <v>48000</v>
      </c>
      <c r="F219" s="21">
        <v>43909.37</v>
      </c>
      <c r="G219" s="47">
        <f t="shared" si="28"/>
        <v>-4090.6299999999974</v>
      </c>
      <c r="H219" s="48">
        <f t="shared" si="29"/>
        <v>0.91477854166666672</v>
      </c>
    </row>
    <row r="220" spans="2:8" ht="12" customHeight="1" thickBot="1" x14ac:dyDescent="0.3">
      <c r="B220" s="53">
        <v>5</v>
      </c>
      <c r="C220" s="54" t="s">
        <v>15</v>
      </c>
      <c r="D220" s="60">
        <f>SUM(D221:D223)</f>
        <v>12656500</v>
      </c>
      <c r="E220" s="61">
        <f>SUM(E221:E223)</f>
        <v>7210100</v>
      </c>
      <c r="F220" s="16">
        <f>SUM(F221:F223)</f>
        <v>6670135.6800000006</v>
      </c>
      <c r="G220" s="55">
        <f t="shared" si="28"/>
        <v>-539964.31999999937</v>
      </c>
      <c r="H220" s="56">
        <f t="shared" si="29"/>
        <v>0.92511000956990896</v>
      </c>
    </row>
    <row r="221" spans="2:8" ht="12" customHeight="1" x14ac:dyDescent="0.25">
      <c r="B221" s="19" t="s">
        <v>31</v>
      </c>
      <c r="C221" s="57" t="s">
        <v>16</v>
      </c>
      <c r="D221" s="21">
        <v>350000</v>
      </c>
      <c r="E221" s="30">
        <v>320000</v>
      </c>
      <c r="F221" s="21">
        <v>11400</v>
      </c>
      <c r="G221" s="47">
        <f t="shared" si="28"/>
        <v>-308600</v>
      </c>
      <c r="H221" s="48">
        <f t="shared" si="29"/>
        <v>3.5624999999999997E-2</v>
      </c>
    </row>
    <row r="222" spans="2:8" ht="12" customHeight="1" x14ac:dyDescent="0.25">
      <c r="B222" s="43" t="s">
        <v>32</v>
      </c>
      <c r="C222" s="44" t="s">
        <v>17</v>
      </c>
      <c r="D222" s="21">
        <v>2100000</v>
      </c>
      <c r="E222" s="30">
        <v>1011300</v>
      </c>
      <c r="F222" s="21">
        <v>1256974.82</v>
      </c>
      <c r="G222" s="27">
        <f t="shared" si="28"/>
        <v>245674.82000000007</v>
      </c>
      <c r="H222" s="28">
        <f t="shared" si="29"/>
        <v>1.2429297142292099</v>
      </c>
    </row>
    <row r="223" spans="2:8" ht="13.5" customHeight="1" x14ac:dyDescent="0.25">
      <c r="B223" s="43">
        <v>18050500</v>
      </c>
      <c r="C223" s="44" t="s">
        <v>18</v>
      </c>
      <c r="D223" s="21">
        <v>10206500</v>
      </c>
      <c r="E223" s="30">
        <v>5878800</v>
      </c>
      <c r="F223" s="21">
        <v>5401760.8600000003</v>
      </c>
      <c r="G223" s="47">
        <f t="shared" si="28"/>
        <v>-477039.13999999966</v>
      </c>
      <c r="H223" s="48">
        <f t="shared" si="29"/>
        <v>0.91885433421786766</v>
      </c>
    </row>
    <row r="224" spans="2:8" ht="12" customHeight="1" thickBot="1" x14ac:dyDescent="0.3">
      <c r="B224" s="64" t="s">
        <v>33</v>
      </c>
      <c r="C224" s="65" t="s">
        <v>49</v>
      </c>
      <c r="D224" s="66">
        <v>400817</v>
      </c>
      <c r="E224" s="67">
        <v>193950</v>
      </c>
      <c r="F224" s="66">
        <v>210363.43</v>
      </c>
      <c r="G224" s="120">
        <f t="shared" si="28"/>
        <v>16413.429999999993</v>
      </c>
      <c r="H224" s="121">
        <f t="shared" si="29"/>
        <v>1.0846271203918536</v>
      </c>
    </row>
    <row r="225" spans="2:8" x14ac:dyDescent="0.25">
      <c r="B225" s="70"/>
      <c r="C225" s="71" t="s">
        <v>3</v>
      </c>
      <c r="D225" s="72">
        <f>D200+D205+D210+D215+D220+D224</f>
        <v>68926925</v>
      </c>
      <c r="E225" s="72">
        <f>E200+E205+E210+E215+E220+E224</f>
        <v>32989174</v>
      </c>
      <c r="F225" s="72">
        <f>F200+F205+F210+F215+F220+F224</f>
        <v>35588403.870000005</v>
      </c>
      <c r="G225" s="72">
        <f>F225-E225</f>
        <v>2599229.8700000048</v>
      </c>
      <c r="H225" s="74">
        <f>F225/E225</f>
        <v>1.0787903895380953</v>
      </c>
    </row>
    <row r="226" spans="2:8" ht="15" customHeight="1" thickBot="1" x14ac:dyDescent="0.3">
      <c r="B226" s="7"/>
      <c r="C226" s="7"/>
      <c r="D226" s="7"/>
      <c r="E226" s="7"/>
      <c r="F226" s="7"/>
      <c r="G226" s="7"/>
      <c r="H226" s="7"/>
    </row>
    <row r="227" spans="2:8" ht="42" customHeight="1" thickBot="1" x14ac:dyDescent="0.3">
      <c r="B227" s="11" t="s">
        <v>57</v>
      </c>
      <c r="C227" s="12" t="s">
        <v>52</v>
      </c>
      <c r="D227" s="13" t="s">
        <v>53</v>
      </c>
      <c r="E227" s="11" t="s">
        <v>54</v>
      </c>
      <c r="F227" s="13" t="s">
        <v>55</v>
      </c>
      <c r="G227" s="13" t="s">
        <v>39</v>
      </c>
      <c r="H227" s="12" t="s">
        <v>38</v>
      </c>
    </row>
    <row r="228" spans="2:8" ht="12" customHeight="1" thickBot="1" x14ac:dyDescent="0.3">
      <c r="B228" s="14">
        <v>1</v>
      </c>
      <c r="C228" s="15" t="s">
        <v>0</v>
      </c>
      <c r="D228" s="16">
        <f>SUM(D229:D232)</f>
        <v>85907000</v>
      </c>
      <c r="E228" s="17">
        <f>SUM(E229:E232)</f>
        <v>37077800</v>
      </c>
      <c r="F228" s="16">
        <f>SUM(F229:F232)</f>
        <v>38638205.680000007</v>
      </c>
      <c r="G228" s="80">
        <f t="shared" ref="G228:G242" si="30">F228-E228</f>
        <v>1560405.6800000072</v>
      </c>
      <c r="H228" s="18">
        <f>F228/E228</f>
        <v>1.0420846350107074</v>
      </c>
    </row>
    <row r="229" spans="2:8" ht="12" customHeight="1" x14ac:dyDescent="0.25">
      <c r="B229" s="19" t="s">
        <v>19</v>
      </c>
      <c r="C229" s="20" t="s">
        <v>4</v>
      </c>
      <c r="D229" s="21">
        <v>63000000</v>
      </c>
      <c r="E229" s="30">
        <v>32860800</v>
      </c>
      <c r="F229" s="21">
        <v>33972391.990000002</v>
      </c>
      <c r="G229" s="21">
        <f t="shared" si="30"/>
        <v>1111591.9900000021</v>
      </c>
      <c r="H229" s="22">
        <f t="shared" ref="H229:H242" si="31">F229/E229</f>
        <v>1.0338272954401597</v>
      </c>
    </row>
    <row r="230" spans="2:8" ht="12" customHeight="1" x14ac:dyDescent="0.25">
      <c r="B230" s="43">
        <v>11011300</v>
      </c>
      <c r="C230" s="8" t="s">
        <v>50</v>
      </c>
      <c r="D230" s="21">
        <v>4900000</v>
      </c>
      <c r="E230" s="122">
        <v>1360000</v>
      </c>
      <c r="F230" s="45">
        <v>1568936.82</v>
      </c>
      <c r="G230" s="21">
        <f t="shared" si="30"/>
        <v>208936.82000000007</v>
      </c>
      <c r="H230" s="22">
        <f t="shared" si="31"/>
        <v>1.1536300147058824</v>
      </c>
    </row>
    <row r="231" spans="2:8" ht="12" customHeight="1" x14ac:dyDescent="0.25">
      <c r="B231" s="43">
        <v>11010400</v>
      </c>
      <c r="C231" s="57" t="s">
        <v>36</v>
      </c>
      <c r="D231" s="21">
        <v>17200000</v>
      </c>
      <c r="E231" s="30">
        <v>2450000</v>
      </c>
      <c r="F231" s="21">
        <v>2609690.2400000002</v>
      </c>
      <c r="G231" s="27">
        <f t="shared" si="30"/>
        <v>159690.24000000022</v>
      </c>
      <c r="H231" s="22">
        <f t="shared" si="31"/>
        <v>1.0651796897959185</v>
      </c>
    </row>
    <row r="232" spans="2:8" ht="12" customHeight="1" thickBot="1" x14ac:dyDescent="0.3">
      <c r="B232" s="43">
        <v>11010500</v>
      </c>
      <c r="C232" s="44" t="s">
        <v>37</v>
      </c>
      <c r="D232" s="21">
        <v>807000</v>
      </c>
      <c r="E232" s="30">
        <v>407000</v>
      </c>
      <c r="F232" s="21">
        <v>487186.63</v>
      </c>
      <c r="G232" s="21">
        <f t="shared" si="30"/>
        <v>80186.63</v>
      </c>
      <c r="H232" s="22">
        <f t="shared" si="31"/>
        <v>1.197018746928747</v>
      </c>
    </row>
    <row r="233" spans="2:8" ht="12" customHeight="1" thickBot="1" x14ac:dyDescent="0.3">
      <c r="B233" s="53">
        <v>2</v>
      </c>
      <c r="C233" s="54" t="s">
        <v>35</v>
      </c>
      <c r="D233" s="16">
        <f>SUM(D234:D237)</f>
        <v>4550000</v>
      </c>
      <c r="E233" s="17">
        <f>E234+E235+E236+E237</f>
        <v>2242800</v>
      </c>
      <c r="F233" s="16">
        <f>F234+F235+F236+F237</f>
        <v>2389172.7199999997</v>
      </c>
      <c r="G233" s="16">
        <f t="shared" si="30"/>
        <v>146372.71999999974</v>
      </c>
      <c r="H233" s="18">
        <f t="shared" si="31"/>
        <v>1.0652633850543962</v>
      </c>
    </row>
    <row r="234" spans="2:8" ht="12" customHeight="1" x14ac:dyDescent="0.25">
      <c r="B234" s="43" t="s">
        <v>20</v>
      </c>
      <c r="C234" s="44" t="s">
        <v>5</v>
      </c>
      <c r="D234" s="45">
        <v>300000</v>
      </c>
      <c r="E234" s="46">
        <v>125000</v>
      </c>
      <c r="F234" s="45">
        <v>142787.91</v>
      </c>
      <c r="G234" s="78">
        <f t="shared" si="30"/>
        <v>17787.910000000003</v>
      </c>
      <c r="H234" s="79">
        <f t="shared" si="31"/>
        <v>1.1423032799999999</v>
      </c>
    </row>
    <row r="235" spans="2:8" ht="12" customHeight="1" x14ac:dyDescent="0.25">
      <c r="B235" s="43" t="s">
        <v>21</v>
      </c>
      <c r="C235" s="44" t="s">
        <v>5</v>
      </c>
      <c r="D235" s="45">
        <v>2100000</v>
      </c>
      <c r="E235" s="46">
        <v>1125000</v>
      </c>
      <c r="F235" s="45">
        <v>1251221.45</v>
      </c>
      <c r="G235" s="21">
        <f t="shared" si="30"/>
        <v>126221.44999999995</v>
      </c>
      <c r="H235" s="22">
        <f t="shared" si="31"/>
        <v>1.1121968444444443</v>
      </c>
    </row>
    <row r="236" spans="2:8" ht="12" customHeight="1" x14ac:dyDescent="0.25">
      <c r="B236" s="43" t="s">
        <v>22</v>
      </c>
      <c r="C236" s="44" t="s">
        <v>2</v>
      </c>
      <c r="D236" s="45">
        <v>1600000</v>
      </c>
      <c r="E236" s="46">
        <v>743600</v>
      </c>
      <c r="F236" s="45">
        <v>743829.32</v>
      </c>
      <c r="G236" s="21">
        <f t="shared" si="30"/>
        <v>229.31999999994878</v>
      </c>
      <c r="H236" s="22">
        <f t="shared" si="31"/>
        <v>1.0003083916083915</v>
      </c>
    </row>
    <row r="237" spans="2:8" ht="12" customHeight="1" thickBot="1" x14ac:dyDescent="0.3">
      <c r="B237" s="49" t="s">
        <v>23</v>
      </c>
      <c r="C237" s="50" t="s">
        <v>6</v>
      </c>
      <c r="D237" s="45">
        <v>550000</v>
      </c>
      <c r="E237" s="46">
        <v>249200</v>
      </c>
      <c r="F237" s="45">
        <v>251334.04</v>
      </c>
      <c r="G237" s="58">
        <f t="shared" si="30"/>
        <v>2134.0400000000081</v>
      </c>
      <c r="H237" s="59">
        <f t="shared" si="31"/>
        <v>1.0085635634028893</v>
      </c>
    </row>
    <row r="238" spans="2:8" ht="12" customHeight="1" thickBot="1" x14ac:dyDescent="0.3">
      <c r="B238" s="53">
        <v>3</v>
      </c>
      <c r="C238" s="54" t="s">
        <v>7</v>
      </c>
      <c r="D238" s="16">
        <f>SUM(D239:D242)</f>
        <v>3375000</v>
      </c>
      <c r="E238" s="17">
        <f>SUM(E239:E242)</f>
        <v>1086000</v>
      </c>
      <c r="F238" s="16">
        <f>SUM(F239:F242)</f>
        <v>1154736.6000000001</v>
      </c>
      <c r="G238" s="80">
        <f t="shared" si="30"/>
        <v>68736.600000000093</v>
      </c>
      <c r="H238" s="18">
        <f t="shared" si="31"/>
        <v>1.0632933701657459</v>
      </c>
    </row>
    <row r="239" spans="2:8" ht="12" customHeight="1" x14ac:dyDescent="0.25">
      <c r="B239" s="19">
        <v>18010100</v>
      </c>
      <c r="C239" s="57" t="s">
        <v>34</v>
      </c>
      <c r="D239" s="21">
        <v>0</v>
      </c>
      <c r="E239" s="30">
        <v>0</v>
      </c>
      <c r="F239" s="21">
        <v>0</v>
      </c>
      <c r="G239" s="21">
        <f t="shared" si="30"/>
        <v>0</v>
      </c>
      <c r="H239" s="22" t="e">
        <f t="shared" si="31"/>
        <v>#DIV/0!</v>
      </c>
    </row>
    <row r="240" spans="2:8" ht="12" customHeight="1" x14ac:dyDescent="0.25">
      <c r="B240" s="43" t="s">
        <v>24</v>
      </c>
      <c r="C240" s="44" t="s">
        <v>8</v>
      </c>
      <c r="D240" s="21">
        <v>210000</v>
      </c>
      <c r="E240" s="30">
        <v>38000</v>
      </c>
      <c r="F240" s="21">
        <v>44563.13</v>
      </c>
      <c r="G240" s="21">
        <f t="shared" si="30"/>
        <v>6563.1299999999974</v>
      </c>
      <c r="H240" s="22">
        <f t="shared" si="31"/>
        <v>1.1727139473684209</v>
      </c>
    </row>
    <row r="241" spans="2:8" ht="12" customHeight="1" x14ac:dyDescent="0.25">
      <c r="B241" s="43" t="s">
        <v>25</v>
      </c>
      <c r="C241" s="44" t="s">
        <v>9</v>
      </c>
      <c r="D241" s="21">
        <v>965000</v>
      </c>
      <c r="E241" s="30">
        <v>388000</v>
      </c>
      <c r="F241" s="21">
        <v>388170.56</v>
      </c>
      <c r="G241" s="27">
        <f t="shared" si="30"/>
        <v>170.55999999999767</v>
      </c>
      <c r="H241" s="28">
        <f t="shared" si="31"/>
        <v>1.0004395876288659</v>
      </c>
    </row>
    <row r="242" spans="2:8" ht="12" customHeight="1" thickBot="1" x14ac:dyDescent="0.3">
      <c r="B242" s="49" t="s">
        <v>26</v>
      </c>
      <c r="C242" s="50" t="s">
        <v>10</v>
      </c>
      <c r="D242" s="21">
        <v>2200000</v>
      </c>
      <c r="E242" s="30">
        <v>660000</v>
      </c>
      <c r="F242" s="21">
        <v>722002.91</v>
      </c>
      <c r="G242" s="82">
        <f t="shared" si="30"/>
        <v>62002.910000000033</v>
      </c>
      <c r="H242" s="83">
        <f t="shared" si="31"/>
        <v>1.093943803030303</v>
      </c>
    </row>
    <row r="243" spans="2:8" ht="12" customHeight="1" thickBot="1" x14ac:dyDescent="0.3">
      <c r="B243" s="14">
        <v>4</v>
      </c>
      <c r="C243" s="15" t="s">
        <v>1</v>
      </c>
      <c r="D243" s="60">
        <f>SUM(D244:D247)</f>
        <v>109794300</v>
      </c>
      <c r="E243" s="61">
        <f>SUM(E244:E247)</f>
        <v>53870300</v>
      </c>
      <c r="F243" s="60">
        <f>SUM(F244:F247)</f>
        <v>54374324.469999999</v>
      </c>
      <c r="G243" s="84">
        <f>F243-E243</f>
        <v>504024.46999999881</v>
      </c>
      <c r="H243" s="119">
        <f>F243/E243</f>
        <v>1.0093562588290765</v>
      </c>
    </row>
    <row r="244" spans="2:8" ht="12" customHeight="1" x14ac:dyDescent="0.25">
      <c r="B244" s="19" t="s">
        <v>27</v>
      </c>
      <c r="C244" s="57" t="s">
        <v>11</v>
      </c>
      <c r="D244" s="21">
        <v>75000000</v>
      </c>
      <c r="E244" s="30">
        <v>40017000</v>
      </c>
      <c r="F244" s="21">
        <v>40017680.43</v>
      </c>
      <c r="G244" s="78">
        <f t="shared" ref="G244:G252" si="32">F244-E244</f>
        <v>680.42999999970198</v>
      </c>
      <c r="H244" s="79">
        <f t="shared" ref="H244:H252" si="33">F244/E244</f>
        <v>1.0000170035235025</v>
      </c>
    </row>
    <row r="245" spans="2:8" ht="12" customHeight="1" x14ac:dyDescent="0.25">
      <c r="B245" s="43" t="s">
        <v>28</v>
      </c>
      <c r="C245" s="44" t="s">
        <v>12</v>
      </c>
      <c r="D245" s="21">
        <v>26584300</v>
      </c>
      <c r="E245" s="30">
        <v>11780300</v>
      </c>
      <c r="F245" s="21">
        <v>12056045.07</v>
      </c>
      <c r="G245" s="78">
        <f t="shared" si="32"/>
        <v>275745.0700000003</v>
      </c>
      <c r="H245" s="79">
        <f t="shared" si="33"/>
        <v>1.0234073045677954</v>
      </c>
    </row>
    <row r="246" spans="2:8" ht="12" customHeight="1" x14ac:dyDescent="0.25">
      <c r="B246" s="43" t="s">
        <v>29</v>
      </c>
      <c r="C246" s="44" t="s">
        <v>13</v>
      </c>
      <c r="D246" s="21">
        <v>3410000</v>
      </c>
      <c r="E246" s="30">
        <v>760000</v>
      </c>
      <c r="F246" s="21">
        <v>888776.81</v>
      </c>
      <c r="G246" s="78">
        <f t="shared" si="32"/>
        <v>128776.81000000006</v>
      </c>
      <c r="H246" s="79">
        <f t="shared" si="33"/>
        <v>1.1694431710526316</v>
      </c>
    </row>
    <row r="247" spans="2:8" ht="12" customHeight="1" thickBot="1" x14ac:dyDescent="0.3">
      <c r="B247" s="43" t="s">
        <v>30</v>
      </c>
      <c r="C247" s="44" t="s">
        <v>14</v>
      </c>
      <c r="D247" s="21">
        <v>4800000</v>
      </c>
      <c r="E247" s="30">
        <v>1313000</v>
      </c>
      <c r="F247" s="21">
        <v>1411822.16</v>
      </c>
      <c r="G247" s="78">
        <f t="shared" si="32"/>
        <v>98822.159999999916</v>
      </c>
      <c r="H247" s="79">
        <f t="shared" si="33"/>
        <v>1.0752644021325208</v>
      </c>
    </row>
    <row r="248" spans="2:8" ht="12" customHeight="1" thickBot="1" x14ac:dyDescent="0.3">
      <c r="B248" s="53">
        <v>5</v>
      </c>
      <c r="C248" s="54" t="s">
        <v>15</v>
      </c>
      <c r="D248" s="60">
        <f>SUM(D249:D251)</f>
        <v>49960000</v>
      </c>
      <c r="E248" s="61">
        <f>SUM(E249:E251)</f>
        <v>27096424</v>
      </c>
      <c r="F248" s="16">
        <f>SUM(F249:F251)</f>
        <v>27611544.609999999</v>
      </c>
      <c r="G248" s="91">
        <f t="shared" si="32"/>
        <v>515120.6099999994</v>
      </c>
      <c r="H248" s="92">
        <f t="shared" si="33"/>
        <v>1.0190106491542943</v>
      </c>
    </row>
    <row r="249" spans="2:8" ht="12" customHeight="1" x14ac:dyDescent="0.25">
      <c r="B249" s="19" t="s">
        <v>31</v>
      </c>
      <c r="C249" s="57" t="s">
        <v>16</v>
      </c>
      <c r="D249" s="21">
        <v>810000</v>
      </c>
      <c r="E249" s="30">
        <v>270000</v>
      </c>
      <c r="F249" s="21">
        <v>270029.61</v>
      </c>
      <c r="G249" s="27">
        <f t="shared" si="32"/>
        <v>29.60999999998603</v>
      </c>
      <c r="H249" s="28">
        <f t="shared" si="33"/>
        <v>1.0001096666666667</v>
      </c>
    </row>
    <row r="250" spans="2:8" ht="12" customHeight="1" x14ac:dyDescent="0.25">
      <c r="B250" s="43" t="s">
        <v>32</v>
      </c>
      <c r="C250" s="44" t="s">
        <v>17</v>
      </c>
      <c r="D250" s="21">
        <v>16350000</v>
      </c>
      <c r="E250" s="30">
        <v>8718000</v>
      </c>
      <c r="F250" s="21">
        <v>9107622.4499999993</v>
      </c>
      <c r="G250" s="21">
        <f t="shared" si="32"/>
        <v>389622.44999999925</v>
      </c>
      <c r="H250" s="22">
        <f t="shared" si="33"/>
        <v>1.0446917240192704</v>
      </c>
    </row>
    <row r="251" spans="2:8" ht="13.5" customHeight="1" x14ac:dyDescent="0.25">
      <c r="B251" s="43">
        <v>18050500</v>
      </c>
      <c r="C251" s="44" t="s">
        <v>18</v>
      </c>
      <c r="D251" s="21">
        <v>32800000</v>
      </c>
      <c r="E251" s="30">
        <v>18108424</v>
      </c>
      <c r="F251" s="21">
        <v>18233892.550000001</v>
      </c>
      <c r="G251" s="21">
        <f t="shared" si="32"/>
        <v>125468.55000000075</v>
      </c>
      <c r="H251" s="22">
        <f t="shared" si="33"/>
        <v>1.0069287393535737</v>
      </c>
    </row>
    <row r="252" spans="2:8" ht="12" customHeight="1" thickBot="1" x14ac:dyDescent="0.3">
      <c r="B252" s="64" t="s">
        <v>33</v>
      </c>
      <c r="C252" s="65" t="s">
        <v>49</v>
      </c>
      <c r="D252" s="66">
        <v>2796160</v>
      </c>
      <c r="E252" s="67">
        <v>1485960</v>
      </c>
      <c r="F252" s="66">
        <v>1844113.29</v>
      </c>
      <c r="G252" s="35">
        <f t="shared" si="32"/>
        <v>358153.29000000004</v>
      </c>
      <c r="H252" s="98">
        <f t="shared" si="33"/>
        <v>1.2410248526205281</v>
      </c>
    </row>
    <row r="253" spans="2:8" x14ac:dyDescent="0.25">
      <c r="B253" s="70"/>
      <c r="C253" s="71" t="s">
        <v>3</v>
      </c>
      <c r="D253" s="72">
        <f>D228+D233+D238+D243+D248+D252</f>
        <v>256382460</v>
      </c>
      <c r="E253" s="72">
        <f>E228+E233+E238+E243+E248+E252</f>
        <v>122859284</v>
      </c>
      <c r="F253" s="72">
        <f>F228+F233+F238+F243+F248+F252</f>
        <v>126012097.37</v>
      </c>
      <c r="G253" s="85">
        <f>F253-E253</f>
        <v>3152813.3700000048</v>
      </c>
      <c r="H253" s="86">
        <f>F253/E253</f>
        <v>1.0256619871722514</v>
      </c>
    </row>
    <row r="254" spans="2:8" ht="11.25" customHeight="1" thickBot="1" x14ac:dyDescent="0.3">
      <c r="B254" s="7"/>
      <c r="C254" s="7"/>
      <c r="D254" s="7"/>
      <c r="E254" s="7"/>
      <c r="F254" s="7"/>
      <c r="G254" s="7"/>
      <c r="H254" s="7"/>
    </row>
    <row r="255" spans="2:8" ht="43.5" customHeight="1" thickBot="1" x14ac:dyDescent="0.3">
      <c r="B255" s="11" t="s">
        <v>41</v>
      </c>
      <c r="C255" s="12" t="s">
        <v>52</v>
      </c>
      <c r="D255" s="13" t="s">
        <v>53</v>
      </c>
      <c r="E255" s="11" t="s">
        <v>54</v>
      </c>
      <c r="F255" s="13" t="s">
        <v>55</v>
      </c>
      <c r="G255" s="13" t="s">
        <v>39</v>
      </c>
      <c r="H255" s="12" t="s">
        <v>38</v>
      </c>
    </row>
    <row r="256" spans="2:8" ht="12" customHeight="1" thickBot="1" x14ac:dyDescent="0.3">
      <c r="B256" s="14">
        <v>1</v>
      </c>
      <c r="C256" s="15" t="s">
        <v>0</v>
      </c>
      <c r="D256" s="16">
        <f>SUM(D257:D260)</f>
        <v>21509864</v>
      </c>
      <c r="E256" s="17">
        <f>SUM(E257:E260)</f>
        <v>9338861</v>
      </c>
      <c r="F256" s="16">
        <f>SUM(F257:F260)</f>
        <v>11297667.520000001</v>
      </c>
      <c r="G256" s="91">
        <f t="shared" ref="G256:G269" si="34">F256-E256</f>
        <v>1958806.5200000014</v>
      </c>
      <c r="H256" s="92">
        <f>F256/E256</f>
        <v>1.2097479039467449</v>
      </c>
    </row>
    <row r="257" spans="2:8" ht="12" customHeight="1" x14ac:dyDescent="0.25">
      <c r="B257" s="19" t="s">
        <v>19</v>
      </c>
      <c r="C257" s="20" t="s">
        <v>4</v>
      </c>
      <c r="D257" s="21">
        <v>12575416</v>
      </c>
      <c r="E257" s="30">
        <v>6585588</v>
      </c>
      <c r="F257" s="21">
        <v>8411487.0099999998</v>
      </c>
      <c r="G257" s="21">
        <f t="shared" si="34"/>
        <v>1825899.0099999998</v>
      </c>
      <c r="H257" s="22">
        <f t="shared" ref="H257:H269" si="35">F257/E257</f>
        <v>1.2772567931671401</v>
      </c>
    </row>
    <row r="258" spans="2:8" ht="12" customHeight="1" x14ac:dyDescent="0.25">
      <c r="B258" s="19">
        <v>11011300</v>
      </c>
      <c r="C258" s="20" t="s">
        <v>50</v>
      </c>
      <c r="D258" s="21">
        <v>3450000</v>
      </c>
      <c r="E258" s="30">
        <v>2012500</v>
      </c>
      <c r="F258" s="21">
        <v>1374560.79</v>
      </c>
      <c r="G258" s="47">
        <f>F258-E258</f>
        <v>-637939.21</v>
      </c>
      <c r="H258" s="48">
        <f>F258/E258</f>
        <v>0.68301157267080748</v>
      </c>
    </row>
    <row r="259" spans="2:8" ht="12" customHeight="1" x14ac:dyDescent="0.25">
      <c r="B259" s="43">
        <v>11010400</v>
      </c>
      <c r="C259" s="123" t="s">
        <v>36</v>
      </c>
      <c r="D259" s="21">
        <v>5220202</v>
      </c>
      <c r="E259" s="30">
        <v>608653</v>
      </c>
      <c r="F259" s="21">
        <v>1227336.81</v>
      </c>
      <c r="G259" s="78">
        <f t="shared" si="34"/>
        <v>618683.81000000006</v>
      </c>
      <c r="H259" s="79">
        <f t="shared" si="35"/>
        <v>2.0164803426582965</v>
      </c>
    </row>
    <row r="260" spans="2:8" ht="12" customHeight="1" thickBot="1" x14ac:dyDescent="0.3">
      <c r="B260" s="43">
        <v>11010500</v>
      </c>
      <c r="C260" s="44" t="s">
        <v>37</v>
      </c>
      <c r="D260" s="21">
        <v>264246</v>
      </c>
      <c r="E260" s="30">
        <v>132120</v>
      </c>
      <c r="F260" s="21">
        <v>284282.90999999997</v>
      </c>
      <c r="G260" s="27">
        <f t="shared" si="34"/>
        <v>152162.90999999997</v>
      </c>
      <c r="H260" s="28">
        <f t="shared" si="35"/>
        <v>2.1517023160762943</v>
      </c>
    </row>
    <row r="261" spans="2:8" ht="12" customHeight="1" thickBot="1" x14ac:dyDescent="0.3">
      <c r="B261" s="53">
        <v>2</v>
      </c>
      <c r="C261" s="54" t="s">
        <v>35</v>
      </c>
      <c r="D261" s="16">
        <f>SUM(D262:D265)</f>
        <v>68000</v>
      </c>
      <c r="E261" s="17">
        <f>E262+E263+E264+E265</f>
        <v>33999</v>
      </c>
      <c r="F261" s="16">
        <f>F262+F263+F264+F265</f>
        <v>33490.04</v>
      </c>
      <c r="G261" s="16">
        <f t="shared" si="34"/>
        <v>-508.95999999999913</v>
      </c>
      <c r="H261" s="18">
        <f t="shared" si="35"/>
        <v>0.98503014794552779</v>
      </c>
    </row>
    <row r="262" spans="2:8" ht="12" customHeight="1" x14ac:dyDescent="0.25">
      <c r="B262" s="43" t="s">
        <v>20</v>
      </c>
      <c r="C262" s="44" t="s">
        <v>5</v>
      </c>
      <c r="D262" s="45">
        <v>0</v>
      </c>
      <c r="E262" s="46">
        <v>0</v>
      </c>
      <c r="F262" s="45">
        <v>0</v>
      </c>
      <c r="G262" s="21">
        <f t="shared" si="34"/>
        <v>0</v>
      </c>
      <c r="H262" s="22" t="e">
        <f t="shared" si="35"/>
        <v>#DIV/0!</v>
      </c>
    </row>
    <row r="263" spans="2:8" ht="12" customHeight="1" x14ac:dyDescent="0.25">
      <c r="B263" s="43" t="s">
        <v>21</v>
      </c>
      <c r="C263" s="44" t="s">
        <v>5</v>
      </c>
      <c r="D263" s="45">
        <v>0</v>
      </c>
      <c r="E263" s="46">
        <v>0</v>
      </c>
      <c r="F263" s="45">
        <v>0</v>
      </c>
      <c r="G263" s="21">
        <f t="shared" si="34"/>
        <v>0</v>
      </c>
      <c r="H263" s="22" t="e">
        <f t="shared" si="35"/>
        <v>#DIV/0!</v>
      </c>
    </row>
    <row r="264" spans="2:8" ht="12" customHeight="1" x14ac:dyDescent="0.25">
      <c r="B264" s="43" t="s">
        <v>22</v>
      </c>
      <c r="C264" s="44" t="s">
        <v>2</v>
      </c>
      <c r="D264" s="45">
        <v>27000</v>
      </c>
      <c r="E264" s="46">
        <v>13500</v>
      </c>
      <c r="F264" s="45">
        <v>14726.47</v>
      </c>
      <c r="G264" s="21">
        <f t="shared" si="34"/>
        <v>1226.4699999999993</v>
      </c>
      <c r="H264" s="22">
        <f t="shared" si="35"/>
        <v>1.0908496296296295</v>
      </c>
    </row>
    <row r="265" spans="2:8" ht="12" customHeight="1" thickBot="1" x14ac:dyDescent="0.3">
      <c r="B265" s="49" t="s">
        <v>23</v>
      </c>
      <c r="C265" s="50" t="s">
        <v>6</v>
      </c>
      <c r="D265" s="45">
        <v>41000</v>
      </c>
      <c r="E265" s="46">
        <v>20499</v>
      </c>
      <c r="F265" s="45">
        <v>18763.57</v>
      </c>
      <c r="G265" s="51">
        <f t="shared" si="34"/>
        <v>-1735.4300000000003</v>
      </c>
      <c r="H265" s="52">
        <f t="shared" si="35"/>
        <v>0.91534074832918677</v>
      </c>
    </row>
    <row r="266" spans="2:8" ht="12" customHeight="1" thickBot="1" x14ac:dyDescent="0.3">
      <c r="B266" s="53">
        <v>3</v>
      </c>
      <c r="C266" s="54" t="s">
        <v>7</v>
      </c>
      <c r="D266" s="16">
        <f>SUM(D267:D269)</f>
        <v>160124</v>
      </c>
      <c r="E266" s="17">
        <f>SUM(E267:E269)</f>
        <v>80062</v>
      </c>
      <c r="F266" s="16">
        <f>SUM(F267:F269)</f>
        <v>77562.039999999994</v>
      </c>
      <c r="G266" s="55">
        <f t="shared" si="34"/>
        <v>-2499.9600000000064</v>
      </c>
      <c r="H266" s="56">
        <f t="shared" si="35"/>
        <v>0.96877469960780382</v>
      </c>
    </row>
    <row r="267" spans="2:8" ht="12" customHeight="1" x14ac:dyDescent="0.25">
      <c r="B267" s="19">
        <v>18010100</v>
      </c>
      <c r="C267" s="57" t="s">
        <v>34</v>
      </c>
      <c r="D267" s="21">
        <v>370</v>
      </c>
      <c r="E267" s="30">
        <v>185</v>
      </c>
      <c r="F267" s="21">
        <v>280.8</v>
      </c>
      <c r="G267" s="21">
        <f t="shared" si="34"/>
        <v>95.800000000000011</v>
      </c>
      <c r="H267" s="22">
        <f t="shared" si="35"/>
        <v>1.5178378378378379</v>
      </c>
    </row>
    <row r="268" spans="2:8" ht="12" customHeight="1" x14ac:dyDescent="0.25">
      <c r="B268" s="43" t="s">
        <v>24</v>
      </c>
      <c r="C268" s="44" t="s">
        <v>8</v>
      </c>
      <c r="D268" s="21">
        <v>22000</v>
      </c>
      <c r="E268" s="30">
        <v>11000</v>
      </c>
      <c r="F268" s="21">
        <v>7676.29</v>
      </c>
      <c r="G268" s="47">
        <f t="shared" si="34"/>
        <v>-3323.71</v>
      </c>
      <c r="H268" s="48">
        <f t="shared" si="35"/>
        <v>0.69784454545454544</v>
      </c>
    </row>
    <row r="269" spans="2:8" ht="12" customHeight="1" thickBot="1" x14ac:dyDescent="0.3">
      <c r="B269" s="49" t="s">
        <v>26</v>
      </c>
      <c r="C269" s="50" t="s">
        <v>10</v>
      </c>
      <c r="D269" s="21">
        <v>137754</v>
      </c>
      <c r="E269" s="30">
        <v>68877</v>
      </c>
      <c r="F269" s="21">
        <v>69604.95</v>
      </c>
      <c r="G269" s="58">
        <f t="shared" si="34"/>
        <v>727.94999999999709</v>
      </c>
      <c r="H269" s="59">
        <f t="shared" si="35"/>
        <v>1.0105688401062765</v>
      </c>
    </row>
    <row r="270" spans="2:8" ht="12" customHeight="1" thickBot="1" x14ac:dyDescent="0.3">
      <c r="B270" s="14">
        <v>4</v>
      </c>
      <c r="C270" s="15" t="s">
        <v>1</v>
      </c>
      <c r="D270" s="60">
        <f>SUM(D271:D274)</f>
        <v>17683776</v>
      </c>
      <c r="E270" s="61">
        <f>SUM(E271:E274)</f>
        <v>7962822</v>
      </c>
      <c r="F270" s="60">
        <f>SUM(F271:F274)</f>
        <v>8344890.1200000001</v>
      </c>
      <c r="G270" s="62">
        <f>F270-E270</f>
        <v>382068.12000000011</v>
      </c>
      <c r="H270" s="102">
        <f>F270/E270</f>
        <v>1.0479814970119889</v>
      </c>
    </row>
    <row r="271" spans="2:8" ht="12" customHeight="1" x14ac:dyDescent="0.25">
      <c r="B271" s="19" t="s">
        <v>27</v>
      </c>
      <c r="C271" s="57" t="s">
        <v>11</v>
      </c>
      <c r="D271" s="21">
        <v>11600000</v>
      </c>
      <c r="E271" s="21">
        <v>5799996</v>
      </c>
      <c r="F271" s="21">
        <v>5866796.5800000001</v>
      </c>
      <c r="G271" s="78">
        <f t="shared" ref="G271:G279" si="36">F271-E271</f>
        <v>66800.580000000075</v>
      </c>
      <c r="H271" s="79">
        <f t="shared" ref="H271:H279" si="37">F271/E271</f>
        <v>1.01151734932231</v>
      </c>
    </row>
    <row r="272" spans="2:8" ht="12" customHeight="1" x14ac:dyDescent="0.25">
      <c r="B272" s="43" t="s">
        <v>28</v>
      </c>
      <c r="C272" s="44" t="s">
        <v>12</v>
      </c>
      <c r="D272" s="21">
        <v>3735661</v>
      </c>
      <c r="E272" s="30">
        <v>1867830</v>
      </c>
      <c r="F272" s="21">
        <v>2059734.86</v>
      </c>
      <c r="G272" s="78">
        <f t="shared" si="36"/>
        <v>191904.8600000001</v>
      </c>
      <c r="H272" s="79">
        <f t="shared" si="37"/>
        <v>1.1027421446277232</v>
      </c>
    </row>
    <row r="273" spans="2:8" ht="12" customHeight="1" x14ac:dyDescent="0.25">
      <c r="B273" s="43" t="s">
        <v>29</v>
      </c>
      <c r="C273" s="44" t="s">
        <v>13</v>
      </c>
      <c r="D273" s="21">
        <v>1758115</v>
      </c>
      <c r="E273" s="30">
        <v>0</v>
      </c>
      <c r="F273" s="21">
        <v>308913.88</v>
      </c>
      <c r="G273" s="78">
        <f t="shared" si="36"/>
        <v>308913.88</v>
      </c>
      <c r="H273" s="79" t="e">
        <f t="shared" si="37"/>
        <v>#DIV/0!</v>
      </c>
    </row>
    <row r="274" spans="2:8" ht="12" customHeight="1" thickBot="1" x14ac:dyDescent="0.3">
      <c r="B274" s="43" t="s">
        <v>30</v>
      </c>
      <c r="C274" s="44" t="s">
        <v>14</v>
      </c>
      <c r="D274" s="21">
        <v>590000</v>
      </c>
      <c r="E274" s="30">
        <v>294996</v>
      </c>
      <c r="F274" s="21">
        <v>109444.8</v>
      </c>
      <c r="G274" s="47">
        <f t="shared" si="36"/>
        <v>-185551.2</v>
      </c>
      <c r="H274" s="48">
        <f t="shared" si="37"/>
        <v>0.3710043526013912</v>
      </c>
    </row>
    <row r="275" spans="2:8" ht="12" customHeight="1" thickBot="1" x14ac:dyDescent="0.3">
      <c r="B275" s="53">
        <v>5</v>
      </c>
      <c r="C275" s="54" t="s">
        <v>15</v>
      </c>
      <c r="D275" s="60">
        <f>SUM(D276:D278)</f>
        <v>15455558</v>
      </c>
      <c r="E275" s="61">
        <f>SUM(E276:E278)</f>
        <v>10409931</v>
      </c>
      <c r="F275" s="16">
        <f>SUM(F276:F278)</f>
        <v>8713636.1999999993</v>
      </c>
      <c r="G275" s="55">
        <f t="shared" si="36"/>
        <v>-1696294.8000000007</v>
      </c>
      <c r="H275" s="56">
        <f t="shared" si="37"/>
        <v>0.837050332033901</v>
      </c>
    </row>
    <row r="276" spans="2:8" ht="12" customHeight="1" x14ac:dyDescent="0.25">
      <c r="B276" s="19" t="s">
        <v>31</v>
      </c>
      <c r="C276" s="57" t="s">
        <v>16</v>
      </c>
      <c r="D276" s="21">
        <v>21785</v>
      </c>
      <c r="E276" s="30">
        <v>10890</v>
      </c>
      <c r="F276" s="21">
        <v>221612.97</v>
      </c>
      <c r="G276" s="21">
        <f t="shared" si="36"/>
        <v>210722.97</v>
      </c>
      <c r="H276" s="22">
        <f t="shared" si="37"/>
        <v>20.350134986225896</v>
      </c>
    </row>
    <row r="277" spans="2:8" ht="12" customHeight="1" x14ac:dyDescent="0.25">
      <c r="B277" s="43" t="s">
        <v>32</v>
      </c>
      <c r="C277" s="44" t="s">
        <v>17</v>
      </c>
      <c r="D277" s="21">
        <v>3233773</v>
      </c>
      <c r="E277" s="30">
        <v>1616886</v>
      </c>
      <c r="F277" s="21">
        <v>1598292.74</v>
      </c>
      <c r="G277" s="47">
        <f t="shared" si="36"/>
        <v>-18593.260000000009</v>
      </c>
      <c r="H277" s="48">
        <f t="shared" si="37"/>
        <v>0.98850057456122442</v>
      </c>
    </row>
    <row r="278" spans="2:8" ht="12.75" customHeight="1" x14ac:dyDescent="0.25">
      <c r="B278" s="43">
        <v>18050500</v>
      </c>
      <c r="C278" s="44" t="s">
        <v>18</v>
      </c>
      <c r="D278" s="21">
        <v>12200000</v>
      </c>
      <c r="E278" s="30">
        <v>8782155</v>
      </c>
      <c r="F278" s="21">
        <v>6893730.4900000002</v>
      </c>
      <c r="G278" s="47">
        <f t="shared" si="36"/>
        <v>-1888424.5099999998</v>
      </c>
      <c r="H278" s="48">
        <f t="shared" si="37"/>
        <v>0.78497025957751831</v>
      </c>
    </row>
    <row r="279" spans="2:8" ht="12" customHeight="1" thickBot="1" x14ac:dyDescent="0.3">
      <c r="B279" s="64" t="s">
        <v>33</v>
      </c>
      <c r="C279" s="65" t="s">
        <v>49</v>
      </c>
      <c r="D279" s="66">
        <v>298668</v>
      </c>
      <c r="E279" s="67">
        <v>149331</v>
      </c>
      <c r="F279" s="66">
        <v>209995.74</v>
      </c>
      <c r="G279" s="68">
        <f t="shared" si="36"/>
        <v>60664.739999999991</v>
      </c>
      <c r="H279" s="69">
        <f t="shared" si="37"/>
        <v>1.4062434457681259</v>
      </c>
    </row>
    <row r="280" spans="2:8" x14ac:dyDescent="0.25">
      <c r="B280" s="70"/>
      <c r="C280" s="71" t="s">
        <v>3</v>
      </c>
      <c r="D280" s="72">
        <f>D256+D261+D266+D270+D275+D279</f>
        <v>55175990</v>
      </c>
      <c r="E280" s="72">
        <f>E256+E261+E266+E270+E275+E279</f>
        <v>27975006</v>
      </c>
      <c r="F280" s="72">
        <f>F256+F261+F266+F270+F275+F279</f>
        <v>28677241.659999996</v>
      </c>
      <c r="G280" s="85">
        <f>F280-E280</f>
        <v>702235.65999999642</v>
      </c>
      <c r="H280" s="86">
        <f>F280/E280</f>
        <v>1.025102252346255</v>
      </c>
    </row>
  </sheetData>
  <mergeCells count="2">
    <mergeCell ref="B2:H2"/>
    <mergeCell ref="E1:H1"/>
  </mergeCells>
  <pageMargins left="0.25" right="0.25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Доходи в розріі ргомад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2026-09-01T12:25:34Z</dcterms:modified>
</cp:coreProperties>
</file>